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jimu2025\113企画広報課\ERINA\出版\ER\No.9\HP掲載用\"/>
    </mc:Choice>
  </mc:AlternateContent>
  <xr:revisionPtr revIDLastSave="0" documentId="13_ncr:1_{28573B42-9F4B-4763-AEFC-614F1C0836D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モンゴル" sheetId="1" r:id="rId1"/>
  </sheets>
  <definedNames>
    <definedName name="_Sort" hidden="1">#REF!</definedName>
    <definedName name="_xlnm.Print_Titles" localSheetId="0">モンゴル!#REF!,モンゴル!$3:$3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333" i="1" l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E176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E163" i="1"/>
  <c r="R357" i="1"/>
  <c r="G357" i="1"/>
  <c r="H357" i="1"/>
  <c r="I357" i="1"/>
  <c r="J357" i="1"/>
  <c r="K357" i="1"/>
  <c r="L357" i="1"/>
  <c r="M357" i="1"/>
  <c r="N357" i="1"/>
  <c r="O357" i="1"/>
  <c r="P357" i="1"/>
  <c r="Q357" i="1"/>
  <c r="F357" i="1"/>
  <c r="S357" i="1"/>
  <c r="S290" i="1"/>
  <c r="S251" i="1"/>
  <c r="S101" i="1" l="1"/>
  <c r="S100" i="1"/>
  <c r="S98" i="1"/>
  <c r="S85" i="1"/>
  <c r="S86" i="1" s="1"/>
  <c r="S87" i="1"/>
  <c r="S88" i="1"/>
  <c r="S89" i="1" l="1"/>
  <c r="S37" i="1"/>
  <c r="Q25" i="1"/>
  <c r="S25" i="1"/>
  <c r="S26" i="1"/>
  <c r="S12" i="1"/>
  <c r="S239" i="1" l="1"/>
  <c r="S240" i="1" s="1"/>
  <c r="S236" i="1"/>
  <c r="Q333" i="1"/>
  <c r="R333" i="1"/>
  <c r="R290" i="1" l="1"/>
  <c r="R251" i="1"/>
  <c r="R239" i="1"/>
  <c r="R236" i="1"/>
  <c r="R98" i="1" l="1"/>
  <c r="R100" i="1"/>
  <c r="R87" i="1"/>
  <c r="R88" i="1"/>
  <c r="R85" i="1"/>
  <c r="R86" i="1" s="1"/>
  <c r="R26" i="1"/>
  <c r="R25" i="1"/>
  <c r="R240" i="1" s="1"/>
  <c r="R89" i="1" l="1"/>
  <c r="R37" i="1"/>
  <c r="Q290" i="1" l="1"/>
  <c r="F251" i="1"/>
  <c r="G251" i="1"/>
  <c r="H251" i="1"/>
  <c r="I251" i="1"/>
  <c r="J251" i="1"/>
  <c r="K251" i="1"/>
  <c r="L251" i="1"/>
  <c r="M251" i="1"/>
  <c r="N251" i="1"/>
  <c r="O251" i="1"/>
  <c r="P251" i="1"/>
  <c r="Q251" i="1"/>
  <c r="E251" i="1"/>
  <c r="Q239" i="1"/>
  <c r="Q236" i="1"/>
  <c r="Q100" i="1" l="1"/>
  <c r="Q98" i="1"/>
  <c r="Q87" i="1" l="1"/>
  <c r="Q88" i="1"/>
  <c r="Q85" i="1"/>
  <c r="Q89" i="1" l="1"/>
  <c r="Q86" i="1"/>
  <c r="Q37" i="1"/>
  <c r="Q26" i="1" l="1"/>
  <c r="Q240" i="1" l="1"/>
  <c r="E25" i="1"/>
  <c r="F25" i="1"/>
  <c r="G25" i="1"/>
  <c r="H25" i="1"/>
  <c r="I25" i="1"/>
  <c r="J25" i="1"/>
  <c r="K25" i="1"/>
  <c r="L25" i="1"/>
  <c r="M25" i="1"/>
  <c r="N25" i="1"/>
  <c r="O25" i="1"/>
  <c r="P25" i="1"/>
  <c r="E26" i="1"/>
  <c r="F26" i="1"/>
  <c r="G26" i="1"/>
  <c r="H26" i="1"/>
  <c r="I26" i="1"/>
  <c r="J26" i="1"/>
  <c r="K26" i="1"/>
  <c r="L26" i="1"/>
  <c r="M26" i="1"/>
  <c r="N26" i="1"/>
  <c r="O26" i="1"/>
  <c r="P26" i="1"/>
  <c r="E37" i="1"/>
  <c r="F37" i="1"/>
  <c r="G37" i="1"/>
  <c r="H37" i="1"/>
  <c r="I37" i="1"/>
  <c r="J37" i="1"/>
  <c r="K37" i="1"/>
  <c r="L37" i="1"/>
  <c r="M37" i="1"/>
  <c r="N37" i="1"/>
  <c r="O37" i="1"/>
  <c r="P37" i="1"/>
  <c r="E85" i="1"/>
  <c r="E86" i="1" s="1"/>
  <c r="F85" i="1"/>
  <c r="F86" i="1" s="1"/>
  <c r="G85" i="1"/>
  <c r="G86" i="1" s="1"/>
  <c r="H85" i="1"/>
  <c r="H89" i="1" s="1"/>
  <c r="I85" i="1"/>
  <c r="I89" i="1" s="1"/>
  <c r="J85" i="1"/>
  <c r="J86" i="1" s="1"/>
  <c r="K85" i="1"/>
  <c r="K86" i="1" s="1"/>
  <c r="L85" i="1"/>
  <c r="L86" i="1" s="1"/>
  <c r="M85" i="1"/>
  <c r="M86" i="1" s="1"/>
  <c r="N85" i="1"/>
  <c r="N86" i="1" s="1"/>
  <c r="O85" i="1"/>
  <c r="O86" i="1" s="1"/>
  <c r="P85" i="1"/>
  <c r="P86" i="1" s="1"/>
  <c r="E87" i="1"/>
  <c r="F87" i="1"/>
  <c r="G87" i="1"/>
  <c r="H87" i="1"/>
  <c r="I87" i="1"/>
  <c r="J87" i="1"/>
  <c r="K87" i="1"/>
  <c r="L87" i="1"/>
  <c r="M87" i="1"/>
  <c r="N87" i="1"/>
  <c r="O87" i="1"/>
  <c r="P87" i="1"/>
  <c r="E88" i="1"/>
  <c r="F88" i="1"/>
  <c r="G88" i="1"/>
  <c r="H88" i="1"/>
  <c r="I88" i="1"/>
  <c r="J88" i="1"/>
  <c r="K88" i="1"/>
  <c r="L88" i="1"/>
  <c r="M88" i="1"/>
  <c r="N88" i="1"/>
  <c r="O88" i="1"/>
  <c r="P88" i="1"/>
  <c r="E98" i="1"/>
  <c r="F98" i="1"/>
  <c r="G98" i="1"/>
  <c r="H98" i="1"/>
  <c r="I98" i="1"/>
  <c r="J98" i="1"/>
  <c r="K98" i="1"/>
  <c r="L98" i="1"/>
  <c r="M98" i="1"/>
  <c r="N98" i="1"/>
  <c r="O98" i="1"/>
  <c r="P98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E103" i="1"/>
  <c r="F103" i="1"/>
  <c r="G103" i="1"/>
  <c r="H103" i="1"/>
  <c r="I103" i="1"/>
  <c r="J103" i="1"/>
  <c r="K103" i="1"/>
  <c r="E104" i="1"/>
  <c r="F104" i="1"/>
  <c r="G104" i="1"/>
  <c r="H104" i="1"/>
  <c r="I104" i="1"/>
  <c r="J104" i="1"/>
  <c r="K104" i="1"/>
  <c r="L104" i="1"/>
  <c r="E236" i="1"/>
  <c r="F236" i="1"/>
  <c r="G236" i="1"/>
  <c r="H236" i="1"/>
  <c r="I236" i="1"/>
  <c r="J236" i="1"/>
  <c r="K236" i="1"/>
  <c r="L236" i="1"/>
  <c r="M236" i="1"/>
  <c r="N236" i="1"/>
  <c r="O236" i="1"/>
  <c r="P236" i="1"/>
  <c r="E239" i="1"/>
  <c r="F239" i="1"/>
  <c r="G239" i="1"/>
  <c r="H239" i="1"/>
  <c r="I239" i="1"/>
  <c r="J239" i="1"/>
  <c r="K239" i="1"/>
  <c r="L239" i="1"/>
  <c r="M239" i="1"/>
  <c r="N239" i="1"/>
  <c r="O239" i="1"/>
  <c r="P239" i="1"/>
  <c r="E290" i="1"/>
  <c r="F290" i="1"/>
  <c r="G290" i="1"/>
  <c r="H290" i="1"/>
  <c r="I290" i="1"/>
  <c r="J290" i="1"/>
  <c r="K290" i="1"/>
  <c r="L290" i="1"/>
  <c r="M290" i="1"/>
  <c r="N290" i="1"/>
  <c r="O290" i="1"/>
  <c r="P290" i="1"/>
  <c r="E333" i="1"/>
  <c r="F333" i="1"/>
  <c r="G333" i="1"/>
  <c r="H333" i="1"/>
  <c r="I333" i="1"/>
  <c r="J333" i="1"/>
  <c r="K333" i="1"/>
  <c r="L333" i="1"/>
  <c r="M333" i="1"/>
  <c r="N333" i="1"/>
  <c r="O333" i="1"/>
  <c r="P333" i="1"/>
  <c r="F240" i="1" l="1"/>
  <c r="L240" i="1"/>
  <c r="K240" i="1"/>
  <c r="O240" i="1"/>
  <c r="G240" i="1"/>
  <c r="G89" i="1"/>
  <c r="O89" i="1"/>
  <c r="K89" i="1"/>
  <c r="H240" i="1"/>
  <c r="E240" i="1"/>
  <c r="P240" i="1"/>
  <c r="F89" i="1"/>
  <c r="I240" i="1"/>
  <c r="J240" i="1"/>
  <c r="E89" i="1"/>
  <c r="N240" i="1"/>
  <c r="P89" i="1"/>
  <c r="M240" i="1"/>
  <c r="N89" i="1"/>
  <c r="M89" i="1"/>
  <c r="L89" i="1"/>
  <c r="J89" i="1"/>
  <c r="I86" i="1"/>
  <c r="H86" i="1"/>
</calcChain>
</file>

<file path=xl/sharedStrings.xml><?xml version="1.0" encoding="utf-8"?>
<sst xmlns="http://schemas.openxmlformats.org/spreadsheetml/2006/main" count="766" uniqueCount="415">
  <si>
    <r>
      <rPr>
        <sz val="11"/>
        <rFont val="ＭＳ Ｐゴシック"/>
        <family val="3"/>
        <charset val="128"/>
      </rPr>
      <t>付表３モンゴルの統計データ</t>
    </r>
    <rPh sb="0" eb="2">
      <t>フヒョウ</t>
    </rPh>
    <rPh sb="8" eb="10">
      <t>トウケイ</t>
    </rPh>
    <phoneticPr fontId="0"/>
  </si>
  <si>
    <r>
      <rPr>
        <sz val="10"/>
        <rFont val="ＭＳ Ｐゴシック"/>
        <family val="3"/>
        <charset val="128"/>
      </rPr>
      <t>項目</t>
    </r>
  </si>
  <si>
    <r>
      <rPr>
        <sz val="10"/>
        <rFont val="ＭＳ Ｐゴシック"/>
        <family val="3"/>
        <charset val="128"/>
      </rPr>
      <t>明細</t>
    </r>
    <rPh sb="0" eb="2">
      <t>メイサイ</t>
    </rPh>
    <phoneticPr fontId="0"/>
  </si>
  <si>
    <r>
      <rPr>
        <sz val="10"/>
        <rFont val="ＭＳ Ｐゴシック"/>
        <family val="3"/>
        <charset val="128"/>
      </rPr>
      <t>単位</t>
    </r>
    <rPh sb="0" eb="2">
      <t>タンイ</t>
    </rPh>
    <phoneticPr fontId="0"/>
  </si>
  <si>
    <r>
      <rPr>
        <sz val="10"/>
        <rFont val="ＭＳ Ｐゴシック"/>
        <family val="3"/>
        <charset val="128"/>
      </rPr>
      <t>人口</t>
    </r>
    <rPh sb="0" eb="2">
      <t>ジンコウ</t>
    </rPh>
    <phoneticPr fontId="0"/>
  </si>
  <si>
    <r>
      <rPr>
        <sz val="10"/>
        <rFont val="ＭＳ Ｐゴシック"/>
        <family val="3"/>
        <charset val="128"/>
      </rPr>
      <t>人口（年末）</t>
    </r>
    <rPh sb="0" eb="2">
      <t>ジンコウ</t>
    </rPh>
    <rPh sb="3" eb="5">
      <t>ネンマツ</t>
    </rPh>
    <phoneticPr fontId="0"/>
  </si>
  <si>
    <r>
      <rPr>
        <sz val="10"/>
        <rFont val="ＭＳ Ｐゴシック"/>
        <family val="3"/>
        <charset val="128"/>
      </rPr>
      <t>千人</t>
    </r>
    <rPh sb="0" eb="2">
      <t>センニン</t>
    </rPh>
    <phoneticPr fontId="0"/>
  </si>
  <si>
    <r>
      <rPr>
        <sz val="10"/>
        <rFont val="ＭＳ Ｐゴシック"/>
        <family val="3"/>
        <charset val="128"/>
      </rPr>
      <t>　　うち男性</t>
    </r>
    <rPh sb="4" eb="6">
      <t>ダンセイ</t>
    </rPh>
    <phoneticPr fontId="0"/>
  </si>
  <si>
    <r>
      <rPr>
        <sz val="10"/>
        <rFont val="ＭＳ Ｐゴシック"/>
        <family val="3"/>
        <charset val="128"/>
      </rPr>
      <t>　　うち女性</t>
    </r>
    <rPh sb="4" eb="6">
      <t>ジョセイ</t>
    </rPh>
    <phoneticPr fontId="0"/>
  </si>
  <si>
    <r>
      <rPr>
        <sz val="10"/>
        <rFont val="ＭＳ Ｐゴシック"/>
        <family val="3"/>
        <charset val="128"/>
      </rPr>
      <t>　　うち都市人口</t>
    </r>
    <rPh sb="4" eb="6">
      <t>トシ</t>
    </rPh>
    <rPh sb="6" eb="8">
      <t>ジンコウ</t>
    </rPh>
    <phoneticPr fontId="0"/>
  </si>
  <si>
    <r>
      <rPr>
        <sz val="10"/>
        <rFont val="ＭＳ Ｐゴシック"/>
        <family val="3"/>
        <charset val="128"/>
      </rPr>
      <t>　　うちウランバートル市人口</t>
    </r>
  </si>
  <si>
    <r>
      <rPr>
        <sz val="10"/>
        <rFont val="ＭＳ Ｐゴシック"/>
        <family val="3"/>
        <charset val="128"/>
      </rPr>
      <t>　　うち農村人口</t>
    </r>
    <rPh sb="4" eb="6">
      <t>ノウソン</t>
    </rPh>
    <rPh sb="6" eb="8">
      <t>ジンコウ</t>
    </rPh>
    <phoneticPr fontId="0"/>
  </si>
  <si>
    <r>
      <rPr>
        <sz val="10"/>
        <rFont val="ＭＳ Ｐゴシック"/>
        <family val="3"/>
        <charset val="128"/>
      </rPr>
      <t>年齢層　</t>
    </r>
    <r>
      <rPr>
        <sz val="10"/>
        <rFont val="Aptos Narrow"/>
        <family val="2"/>
      </rPr>
      <t>0-14</t>
    </r>
    <r>
      <rPr>
        <sz val="10"/>
        <rFont val="ＭＳ Ｐゴシック"/>
        <family val="3"/>
        <charset val="128"/>
      </rPr>
      <t>歳</t>
    </r>
    <rPh sb="0" eb="3">
      <t>ネンレイソウ</t>
    </rPh>
    <rPh sb="8" eb="9">
      <t>サイ</t>
    </rPh>
    <phoneticPr fontId="0"/>
  </si>
  <si>
    <r>
      <rPr>
        <sz val="10"/>
        <rFont val="ＭＳ Ｐゴシック"/>
        <family val="3"/>
        <charset val="128"/>
      </rPr>
      <t>　　　　　</t>
    </r>
    <r>
      <rPr>
        <sz val="10"/>
        <rFont val="Aptos Narrow"/>
        <family val="2"/>
      </rPr>
      <t xml:space="preserve"> 15-64</t>
    </r>
    <r>
      <rPr>
        <sz val="10"/>
        <rFont val="ＭＳ Ｐゴシック"/>
        <family val="3"/>
        <charset val="128"/>
      </rPr>
      <t>歳</t>
    </r>
    <rPh sb="11" eb="12">
      <t>サイ</t>
    </rPh>
    <phoneticPr fontId="0"/>
  </si>
  <si>
    <r>
      <rPr>
        <sz val="10"/>
        <rFont val="ＭＳ Ｐゴシック"/>
        <family val="3"/>
        <charset val="128"/>
      </rPr>
      <t>　　　　　</t>
    </r>
    <r>
      <rPr>
        <sz val="10"/>
        <rFont val="Aptos Narrow"/>
        <family val="2"/>
      </rPr>
      <t xml:space="preserve"> 65</t>
    </r>
    <r>
      <rPr>
        <sz val="10"/>
        <rFont val="ＭＳ Ｐゴシック"/>
        <family val="3"/>
        <charset val="128"/>
      </rPr>
      <t>歳以上</t>
    </r>
    <rPh sb="8" eb="11">
      <t>サイイジョウ</t>
    </rPh>
    <phoneticPr fontId="0"/>
  </si>
  <si>
    <r>
      <rPr>
        <sz val="10"/>
        <rFont val="ＭＳ Ｐゴシック"/>
        <family val="3"/>
        <charset val="128"/>
      </rPr>
      <t>居住人口</t>
    </r>
    <rPh sb="0" eb="2">
      <t>キョジュウ</t>
    </rPh>
    <rPh sb="2" eb="4">
      <t>ジンコウ</t>
    </rPh>
    <phoneticPr fontId="0"/>
  </si>
  <si>
    <r>
      <rPr>
        <sz val="10"/>
        <rFont val="ＭＳ Ｐゴシック"/>
        <family val="3"/>
        <charset val="128"/>
      </rPr>
      <t>居住人口（年央）</t>
    </r>
    <rPh sb="0" eb="2">
      <t>キョジュウ</t>
    </rPh>
    <rPh sb="2" eb="4">
      <t>ジンコウ</t>
    </rPh>
    <rPh sb="5" eb="7">
      <t>ネンオウ</t>
    </rPh>
    <phoneticPr fontId="0"/>
  </si>
  <si>
    <r>
      <rPr>
        <sz val="10"/>
        <rFont val="ＭＳ Ｐゴシック"/>
        <family val="3"/>
        <charset val="128"/>
      </rPr>
      <t>出生時平均寿命</t>
    </r>
    <rPh sb="0" eb="3">
      <t>シュッセイジ</t>
    </rPh>
    <rPh sb="3" eb="7">
      <t>ヘイキンジュミョウ</t>
    </rPh>
    <phoneticPr fontId="0"/>
  </si>
  <si>
    <r>
      <rPr>
        <sz val="10"/>
        <rFont val="ＭＳ Ｐゴシック"/>
        <family val="3"/>
        <charset val="128"/>
      </rPr>
      <t>全体</t>
    </r>
    <rPh sb="0" eb="2">
      <t>ゼンタイ</t>
    </rPh>
    <phoneticPr fontId="0"/>
  </si>
  <si>
    <r>
      <rPr>
        <sz val="10"/>
        <rFont val="ＭＳ Ｐゴシック"/>
        <family val="3"/>
        <charset val="128"/>
      </rPr>
      <t>年</t>
    </r>
    <rPh sb="0" eb="1">
      <t>ネン</t>
    </rPh>
    <phoneticPr fontId="0"/>
  </si>
  <si>
    <r>
      <rPr>
        <sz val="10"/>
        <rFont val="ＭＳ Ｐゴシック"/>
        <family val="3"/>
        <charset val="128"/>
      </rPr>
      <t>男性</t>
    </r>
    <rPh sb="0" eb="2">
      <t>ダンセイ</t>
    </rPh>
    <phoneticPr fontId="0"/>
  </si>
  <si>
    <r>
      <rPr>
        <sz val="10"/>
        <rFont val="ＭＳ Ｐゴシック"/>
        <family val="3"/>
        <charset val="128"/>
      </rPr>
      <t>女性</t>
    </r>
    <rPh sb="0" eb="2">
      <t>ジョセイ</t>
    </rPh>
    <phoneticPr fontId="0"/>
  </si>
  <si>
    <r>
      <rPr>
        <sz val="10"/>
        <rFont val="ＭＳ Ｐゴシック"/>
        <family val="3"/>
        <charset val="128"/>
      </rPr>
      <t>世帯数</t>
    </r>
    <rPh sb="0" eb="3">
      <t>セタイスウ</t>
    </rPh>
    <phoneticPr fontId="0"/>
  </si>
  <si>
    <r>
      <rPr>
        <sz val="10"/>
        <rFont val="ＭＳ Ｐゴシック"/>
        <family val="3"/>
        <charset val="128"/>
      </rPr>
      <t>総数</t>
    </r>
    <rPh sb="0" eb="2">
      <t>ソウスウ</t>
    </rPh>
    <phoneticPr fontId="0"/>
  </si>
  <si>
    <r>
      <rPr>
        <sz val="10"/>
        <rFont val="ＭＳ Ｐゴシック"/>
        <family val="3"/>
        <charset val="128"/>
      </rPr>
      <t>千世帯</t>
    </r>
    <rPh sb="0" eb="3">
      <t>センセタイ</t>
    </rPh>
    <phoneticPr fontId="0"/>
  </si>
  <si>
    <r>
      <rPr>
        <sz val="10"/>
        <rFont val="ＭＳ Ｐゴシック"/>
        <family val="3"/>
        <charset val="128"/>
      </rPr>
      <t>　　うち都市世帯数</t>
    </r>
    <rPh sb="4" eb="6">
      <t>トシ</t>
    </rPh>
    <rPh sb="6" eb="8">
      <t>セタイ</t>
    </rPh>
    <rPh sb="8" eb="9">
      <t>スウ</t>
    </rPh>
    <phoneticPr fontId="0"/>
  </si>
  <si>
    <r>
      <rPr>
        <sz val="10"/>
        <rFont val="ＭＳ Ｐゴシック"/>
        <family val="3"/>
        <charset val="128"/>
      </rPr>
      <t>　　　　うちウランバートル市世帯数</t>
    </r>
    <rPh sb="14" eb="17">
      <t>セタイスウ</t>
    </rPh>
    <phoneticPr fontId="0"/>
  </si>
  <si>
    <r>
      <rPr>
        <sz val="10"/>
        <rFont val="ＭＳ Ｐゴシック"/>
        <family val="3"/>
        <charset val="128"/>
      </rPr>
      <t>　　うち農村世帯数</t>
    </r>
    <rPh sb="6" eb="9">
      <t>セタイスウ</t>
    </rPh>
    <phoneticPr fontId="0"/>
  </si>
  <si>
    <r>
      <rPr>
        <sz val="10"/>
        <rFont val="ＭＳ Ｐゴシック"/>
        <family val="3"/>
        <charset val="128"/>
      </rPr>
      <t>　　　　うち牧畜世帯数</t>
    </r>
    <rPh sb="6" eb="8">
      <t>ボクチク</t>
    </rPh>
    <rPh sb="8" eb="11">
      <t>セタイスウ</t>
    </rPh>
    <phoneticPr fontId="0"/>
  </si>
  <si>
    <t>GDP</t>
  </si>
  <si>
    <r>
      <rPr>
        <sz val="10"/>
        <rFont val="ＭＳ Ｐゴシック"/>
        <family val="3"/>
        <charset val="128"/>
      </rPr>
      <t>名目</t>
    </r>
  </si>
  <si>
    <r>
      <t>10</t>
    </r>
    <r>
      <rPr>
        <sz val="10"/>
        <rFont val="ＭＳ Ｐゴシック"/>
        <family val="3"/>
        <charset val="128"/>
      </rPr>
      <t>億トゥグルグ</t>
    </r>
  </si>
  <si>
    <r>
      <rPr>
        <sz val="10"/>
        <rFont val="ＭＳ Ｐゴシック"/>
        <family val="3"/>
        <charset val="128"/>
      </rPr>
      <t>うちウランバートル市</t>
    </r>
  </si>
  <si>
    <r>
      <t>100</t>
    </r>
    <r>
      <rPr>
        <sz val="10"/>
        <rFont val="ＭＳ Ｐゴシック"/>
        <family val="3"/>
        <charset val="128"/>
      </rPr>
      <t>万ドル（年平均対米為替レートによる）</t>
    </r>
  </si>
  <si>
    <r>
      <rPr>
        <sz val="10"/>
        <rFont val="ＭＳ Ｐゴシック"/>
        <family val="3"/>
        <charset val="128"/>
      </rPr>
      <t>実質（</t>
    </r>
    <r>
      <rPr>
        <sz val="10"/>
        <rFont val="Aptos Narrow"/>
        <family val="2"/>
      </rPr>
      <t>2010</t>
    </r>
    <r>
      <rPr>
        <sz val="10"/>
        <rFont val="ＭＳ Ｐゴシック"/>
        <family val="3"/>
        <charset val="128"/>
      </rPr>
      <t>年価格）</t>
    </r>
  </si>
  <si>
    <t>N/A</t>
  </si>
  <si>
    <r>
      <rPr>
        <sz val="10"/>
        <rFont val="ＭＳ Ｐゴシック"/>
        <family val="3"/>
        <charset val="128"/>
      </rPr>
      <t>実質（</t>
    </r>
    <r>
      <rPr>
        <sz val="10"/>
        <rFont val="Aptos Narrow"/>
        <family val="2"/>
      </rPr>
      <t>2015</t>
    </r>
    <r>
      <rPr>
        <sz val="10"/>
        <rFont val="ＭＳ Ｐゴシック"/>
        <family val="3"/>
        <charset val="128"/>
      </rPr>
      <t>年価格）</t>
    </r>
  </si>
  <si>
    <r>
      <rPr>
        <sz val="10"/>
        <rFont val="ＭＳ Ｐゴシック"/>
        <family val="3"/>
        <charset val="128"/>
      </rPr>
      <t>実質</t>
    </r>
    <r>
      <rPr>
        <sz val="10"/>
        <rFont val="Aptos Narrow"/>
        <family val="2"/>
      </rPr>
      <t>GDP</t>
    </r>
    <r>
      <rPr>
        <sz val="10"/>
        <rFont val="ＭＳ Ｐゴシック"/>
        <family val="3"/>
        <charset val="128"/>
      </rPr>
      <t>成長率</t>
    </r>
  </si>
  <si>
    <r>
      <rPr>
        <sz val="10"/>
        <rFont val="ＭＳ Ｐゴシック"/>
        <family val="3"/>
        <charset val="128"/>
      </rPr>
      <t>％</t>
    </r>
    <phoneticPr fontId="0"/>
  </si>
  <si>
    <r>
      <t>GDP</t>
    </r>
    <r>
      <rPr>
        <sz val="10"/>
        <rFont val="ＭＳ Ｐゴシック"/>
        <family val="3"/>
        <charset val="128"/>
      </rPr>
      <t>成長率への寄与度（生産面）</t>
    </r>
    <rPh sb="5" eb="6">
      <t>リツ</t>
    </rPh>
    <rPh sb="12" eb="15">
      <t>セイサンメン</t>
    </rPh>
    <phoneticPr fontId="12"/>
  </si>
  <si>
    <r>
      <rPr>
        <sz val="10"/>
        <rFont val="ＭＳ Ｐゴシック"/>
        <family val="3"/>
        <charset val="128"/>
      </rPr>
      <t>農林業・漁業</t>
    </r>
    <rPh sb="0" eb="3">
      <t>ノウリンギョウ</t>
    </rPh>
    <rPh sb="4" eb="6">
      <t>ギョギョウ</t>
    </rPh>
    <phoneticPr fontId="0"/>
  </si>
  <si>
    <r>
      <rPr>
        <sz val="10"/>
        <rFont val="ＭＳ Ｐゴシック"/>
        <family val="3"/>
        <charset val="128"/>
      </rPr>
      <t>％ポイント</t>
    </r>
    <phoneticPr fontId="12"/>
  </si>
  <si>
    <r>
      <rPr>
        <sz val="10"/>
        <rFont val="ＭＳ Ｐゴシック"/>
        <family val="3"/>
        <charset val="128"/>
      </rPr>
      <t>鉱工業</t>
    </r>
    <rPh sb="0" eb="3">
      <t>コウコウギョウ</t>
    </rPh>
    <phoneticPr fontId="0"/>
  </si>
  <si>
    <r>
      <rPr>
        <sz val="10"/>
        <rFont val="ＭＳ Ｐゴシック"/>
        <family val="3"/>
        <charset val="128"/>
      </rPr>
      <t>製造業</t>
    </r>
    <rPh sb="0" eb="2">
      <t>セイゾウ</t>
    </rPh>
    <rPh sb="2" eb="3">
      <t>ギョウ</t>
    </rPh>
    <phoneticPr fontId="0"/>
  </si>
  <si>
    <r>
      <rPr>
        <sz val="10"/>
        <rFont val="ＭＳ Ｐゴシック"/>
        <family val="3"/>
        <charset val="128"/>
      </rPr>
      <t>その他・建設業</t>
    </r>
    <rPh sb="2" eb="3">
      <t>タ</t>
    </rPh>
    <rPh sb="4" eb="6">
      <t>ケンセツ</t>
    </rPh>
    <rPh sb="6" eb="7">
      <t>ギョウ</t>
    </rPh>
    <phoneticPr fontId="0"/>
  </si>
  <si>
    <r>
      <rPr>
        <sz val="10"/>
        <rFont val="ＭＳ Ｐゴシック"/>
        <family val="3"/>
        <charset val="128"/>
      </rPr>
      <t>サービス業</t>
    </r>
    <rPh sb="4" eb="5">
      <t>ギョウ</t>
    </rPh>
    <phoneticPr fontId="0"/>
  </si>
  <si>
    <r>
      <rPr>
        <sz val="10"/>
        <rFont val="ＭＳ Ｐゴシック"/>
        <family val="3"/>
        <charset val="128"/>
      </rPr>
      <t>製品に対する純税</t>
    </r>
    <rPh sb="0" eb="2">
      <t>セイヒン</t>
    </rPh>
    <rPh sb="3" eb="4">
      <t>タイ</t>
    </rPh>
    <rPh sb="6" eb="7">
      <t>ジュン</t>
    </rPh>
    <rPh sb="7" eb="8">
      <t>ゼイ</t>
    </rPh>
    <phoneticPr fontId="0"/>
  </si>
  <si>
    <r>
      <rPr>
        <sz val="10"/>
        <rFont val="ＭＳ Ｐゴシック"/>
        <family val="3"/>
        <charset val="128"/>
      </rPr>
      <t>１人当たり</t>
    </r>
    <r>
      <rPr>
        <sz val="10"/>
        <rFont val="Aptos Narrow"/>
        <family val="2"/>
      </rPr>
      <t>GDP</t>
    </r>
    <phoneticPr fontId="12"/>
  </si>
  <si>
    <r>
      <rPr>
        <sz val="10"/>
        <rFont val="ＭＳ Ｐゴシック"/>
        <family val="3"/>
        <charset val="128"/>
      </rPr>
      <t>千トゥグルグ</t>
    </r>
    <rPh sb="0" eb="1">
      <t>セン</t>
    </rPh>
    <phoneticPr fontId="0"/>
  </si>
  <si>
    <r>
      <rPr>
        <sz val="10"/>
        <rFont val="ＭＳ Ｐゴシック"/>
        <family val="3"/>
        <charset val="128"/>
      </rPr>
      <t>ドル（年平均対米為替レートによる）</t>
    </r>
    <rPh sb="3" eb="6">
      <t>ネンヘイキン</t>
    </rPh>
    <rPh sb="6" eb="8">
      <t>タイベイ</t>
    </rPh>
    <rPh sb="8" eb="10">
      <t>カワセ</t>
    </rPh>
    <phoneticPr fontId="0"/>
  </si>
  <si>
    <t xml:space="preserve">PPP </t>
    <phoneticPr fontId="0"/>
  </si>
  <si>
    <t>国際ドル</t>
    <rPh sb="0" eb="2">
      <t>コクサイ</t>
    </rPh>
    <phoneticPr fontId="0"/>
  </si>
  <si>
    <r>
      <t>1</t>
    </r>
    <r>
      <rPr>
        <sz val="10"/>
        <rFont val="ＭＳ Ｐゴシック"/>
        <family val="3"/>
        <charset val="128"/>
      </rPr>
      <t>人当たり</t>
    </r>
    <r>
      <rPr>
        <sz val="10"/>
        <rFont val="Aptos Narrow"/>
        <family val="2"/>
      </rPr>
      <t>GNI</t>
    </r>
  </si>
  <si>
    <r>
      <rPr>
        <sz val="10"/>
        <rFont val="ＭＳ Ｐゴシック"/>
        <family val="3"/>
        <charset val="128"/>
      </rPr>
      <t>アトラス方式、名目</t>
    </r>
    <r>
      <rPr>
        <sz val="10"/>
        <rFont val="Aptos Narrow"/>
        <family val="2"/>
      </rPr>
      <t xml:space="preserve"> </t>
    </r>
    <rPh sb="4" eb="6">
      <t>ホウシキ</t>
    </rPh>
    <phoneticPr fontId="12"/>
  </si>
  <si>
    <r>
      <rPr>
        <sz val="10"/>
        <rFont val="ＭＳ Ｐゴシック"/>
        <family val="3"/>
        <charset val="128"/>
      </rPr>
      <t>ドル</t>
    </r>
  </si>
  <si>
    <r>
      <rPr>
        <sz val="10"/>
        <rFont val="ＭＳ Ｐゴシック"/>
        <family val="3"/>
        <charset val="128"/>
      </rPr>
      <t>支出項目別</t>
    </r>
    <r>
      <rPr>
        <sz val="10"/>
        <rFont val="Aptos Narrow"/>
        <family val="2"/>
      </rPr>
      <t>GDP</t>
    </r>
    <r>
      <rPr>
        <sz val="10"/>
        <rFont val="ＭＳ Ｐゴシック"/>
        <family val="3"/>
        <charset val="128"/>
      </rPr>
      <t>（名目）</t>
    </r>
  </si>
  <si>
    <r>
      <rPr>
        <sz val="10"/>
        <rFont val="ＭＳ Ｐゴシック"/>
        <family val="3"/>
        <charset val="128"/>
      </rPr>
      <t>合計</t>
    </r>
    <rPh sb="0" eb="2">
      <t>ゴウケイ</t>
    </rPh>
    <phoneticPr fontId="0"/>
  </si>
  <si>
    <r>
      <rPr>
        <sz val="10"/>
        <rFont val="ＭＳ Ｐゴシック"/>
        <family val="3"/>
        <charset val="128"/>
      </rPr>
      <t>　最終消費支出</t>
    </r>
    <rPh sb="1" eb="3">
      <t>サイシュウ</t>
    </rPh>
    <rPh sb="3" eb="5">
      <t>ショウヒ</t>
    </rPh>
    <rPh sb="5" eb="7">
      <t>シシュツ</t>
    </rPh>
    <phoneticPr fontId="0"/>
  </si>
  <si>
    <r>
      <rPr>
        <sz val="10"/>
        <rFont val="ＭＳ Ｐゴシック"/>
        <family val="3"/>
        <charset val="128"/>
      </rPr>
      <t>　総資本形成</t>
    </r>
    <rPh sb="1" eb="4">
      <t>ソウシホン</t>
    </rPh>
    <rPh sb="4" eb="6">
      <t>ケイセイ</t>
    </rPh>
    <phoneticPr fontId="0"/>
  </si>
  <si>
    <r>
      <rPr>
        <sz val="10"/>
        <rFont val="ＭＳ Ｐゴシック"/>
        <family val="3"/>
        <charset val="128"/>
      </rPr>
      <t>　純輸出</t>
    </r>
    <rPh sb="1" eb="2">
      <t>ジュン</t>
    </rPh>
    <rPh sb="2" eb="4">
      <t>ユシュツ</t>
    </rPh>
    <phoneticPr fontId="0"/>
  </si>
  <si>
    <r>
      <rPr>
        <sz val="10"/>
        <rFont val="ＭＳ Ｐゴシック"/>
        <family val="3"/>
        <charset val="128"/>
      </rPr>
      <t>分配項目別</t>
    </r>
    <r>
      <rPr>
        <sz val="10"/>
        <rFont val="Aptos Narrow"/>
        <family val="2"/>
      </rPr>
      <t>GDP</t>
    </r>
    <r>
      <rPr>
        <sz val="10"/>
        <rFont val="ＭＳ Ｐゴシック"/>
        <family val="3"/>
        <charset val="128"/>
      </rPr>
      <t>（名目）</t>
    </r>
    <rPh sb="0" eb="2">
      <t>ブンパイ</t>
    </rPh>
    <rPh sb="2" eb="4">
      <t>コウモク</t>
    </rPh>
    <rPh sb="4" eb="5">
      <t>ベツ</t>
    </rPh>
    <rPh sb="9" eb="11">
      <t>メイモク</t>
    </rPh>
    <phoneticPr fontId="0"/>
  </si>
  <si>
    <t>　雇用者報酬</t>
    <rPh sb="1" eb="3">
      <t>コヨウ</t>
    </rPh>
    <rPh sb="3" eb="4">
      <t>シャ</t>
    </rPh>
    <rPh sb="4" eb="6">
      <t>ホウシュウ</t>
    </rPh>
    <phoneticPr fontId="0"/>
  </si>
  <si>
    <t>　生産及び輸入への純税</t>
    <phoneticPr fontId="12"/>
  </si>
  <si>
    <r>
      <rPr>
        <sz val="10"/>
        <rFont val="ＭＳ Ｐゴシック"/>
        <family val="3"/>
        <charset val="128"/>
      </rPr>
      <t>　固定資本減耗</t>
    </r>
    <rPh sb="1" eb="3">
      <t>コテイ</t>
    </rPh>
    <rPh sb="3" eb="5">
      <t>シホン</t>
    </rPh>
    <rPh sb="5" eb="7">
      <t>ゲンモウ</t>
    </rPh>
    <phoneticPr fontId="0"/>
  </si>
  <si>
    <r>
      <rPr>
        <sz val="10"/>
        <rFont val="ＭＳ Ｐゴシック"/>
        <family val="3"/>
        <charset val="128"/>
      </rPr>
      <t>　営業余剰</t>
    </r>
    <rPh sb="1" eb="3">
      <t>エイギョウ</t>
    </rPh>
    <rPh sb="3" eb="5">
      <t>ヨジョウ</t>
    </rPh>
    <phoneticPr fontId="0"/>
  </si>
  <si>
    <r>
      <t>GDP</t>
    </r>
    <r>
      <rPr>
        <sz val="10"/>
        <rFont val="ＭＳ Ｐゴシック"/>
        <family val="3"/>
        <charset val="128"/>
      </rPr>
      <t>産業別構成比（名目）</t>
    </r>
  </si>
  <si>
    <r>
      <rPr>
        <sz val="10"/>
        <rFont val="ＭＳ Ｐゴシック"/>
        <family val="3"/>
        <charset val="128"/>
      </rPr>
      <t>　採掘・採石</t>
    </r>
    <rPh sb="1" eb="3">
      <t>サイクツ</t>
    </rPh>
    <rPh sb="4" eb="5">
      <t>サイ</t>
    </rPh>
    <rPh sb="5" eb="6">
      <t>セキ</t>
    </rPh>
    <phoneticPr fontId="0"/>
  </si>
  <si>
    <t>製造業</t>
    <rPh sb="0" eb="3">
      <t>セイゾウギョウ</t>
    </rPh>
    <phoneticPr fontId="0"/>
  </si>
  <si>
    <t>電気・ガス・水道</t>
    <rPh sb="0" eb="2">
      <t>デンキ</t>
    </rPh>
    <rPh sb="6" eb="8">
      <t>スイドウ</t>
    </rPh>
    <phoneticPr fontId="0"/>
  </si>
  <si>
    <r>
      <rPr>
        <sz val="10"/>
        <rFont val="ＭＳ Ｐゴシック"/>
        <family val="3"/>
        <charset val="128"/>
      </rPr>
      <t>建設</t>
    </r>
    <rPh sb="0" eb="2">
      <t>ケンセツ</t>
    </rPh>
    <phoneticPr fontId="0"/>
  </si>
  <si>
    <r>
      <rPr>
        <sz val="10"/>
        <rFont val="ＭＳ Ｐゴシック"/>
        <family val="3"/>
        <charset val="128"/>
      </rPr>
      <t>輸送・保管</t>
    </r>
    <rPh sb="3" eb="5">
      <t>ホカン</t>
    </rPh>
    <phoneticPr fontId="0"/>
  </si>
  <si>
    <r>
      <rPr>
        <sz val="10"/>
        <rFont val="ＭＳ Ｐゴシック"/>
        <family val="3"/>
        <charset val="128"/>
      </rPr>
      <t>情報・通信</t>
    </r>
    <rPh sb="0" eb="2">
      <t>ジョウホウ</t>
    </rPh>
    <rPh sb="3" eb="5">
      <t>ツウシン</t>
    </rPh>
    <phoneticPr fontId="0"/>
  </si>
  <si>
    <r>
      <rPr>
        <sz val="10"/>
        <rFont val="ＭＳ Ｐゴシック"/>
        <family val="3"/>
        <charset val="128"/>
      </rPr>
      <t>不動産</t>
    </r>
    <rPh sb="0" eb="3">
      <t>フドウサン</t>
    </rPh>
    <phoneticPr fontId="0"/>
  </si>
  <si>
    <r>
      <rPr>
        <sz val="10"/>
        <rFont val="ＭＳ Ｐゴシック"/>
        <family val="3"/>
        <charset val="128"/>
      </rPr>
      <t>卸売・小売</t>
    </r>
    <rPh sb="0" eb="2">
      <t>オロシウリ</t>
    </rPh>
    <rPh sb="3" eb="5">
      <t>コウリ</t>
    </rPh>
    <phoneticPr fontId="0"/>
  </si>
  <si>
    <r>
      <rPr>
        <sz val="10"/>
        <rFont val="ＭＳ Ｐゴシック"/>
        <family val="3"/>
        <charset val="128"/>
      </rPr>
      <t>行政・防衛・強制社会保障</t>
    </r>
    <rPh sb="0" eb="2">
      <t>ギョウセイ</t>
    </rPh>
    <rPh sb="3" eb="5">
      <t>ボウエイ</t>
    </rPh>
    <rPh sb="6" eb="8">
      <t>キョウセイ</t>
    </rPh>
    <rPh sb="8" eb="10">
      <t>シャカイ</t>
    </rPh>
    <rPh sb="10" eb="12">
      <t>ホショウ</t>
    </rPh>
    <phoneticPr fontId="0"/>
  </si>
  <si>
    <r>
      <rPr>
        <sz val="10"/>
        <rFont val="ＭＳ Ｐゴシック"/>
        <family val="3"/>
        <charset val="128"/>
      </rPr>
      <t>教育</t>
    </r>
    <rPh sb="0" eb="2">
      <t>キョウイク</t>
    </rPh>
    <phoneticPr fontId="0"/>
  </si>
  <si>
    <r>
      <rPr>
        <sz val="10"/>
        <rFont val="ＭＳ Ｐゴシック"/>
        <family val="3"/>
        <charset val="128"/>
      </rPr>
      <t>その他サービス</t>
    </r>
  </si>
  <si>
    <r>
      <t>GDP</t>
    </r>
    <r>
      <rPr>
        <sz val="10"/>
        <rFont val="ＭＳ Ｐゴシック"/>
        <family val="3"/>
        <charset val="128"/>
      </rPr>
      <t>に占める民間部門</t>
    </r>
  </si>
  <si>
    <t>年間インフレ率（期末）</t>
    <phoneticPr fontId="12"/>
  </si>
  <si>
    <t>年平均インフレ率</t>
    <phoneticPr fontId="0"/>
  </si>
  <si>
    <r>
      <rPr>
        <sz val="10"/>
        <rFont val="ＭＳ Ｐゴシック"/>
        <family val="3"/>
        <charset val="128"/>
      </rPr>
      <t>インフレターゲット</t>
    </r>
    <phoneticPr fontId="0"/>
  </si>
  <si>
    <r>
      <rPr>
        <sz val="10"/>
        <rFont val="ＭＳ Ｐゴシック"/>
        <family val="3"/>
        <charset val="128"/>
      </rPr>
      <t>年平均為替レート</t>
    </r>
  </si>
  <si>
    <r>
      <rPr>
        <sz val="10"/>
        <rFont val="ＭＳ Ｐゴシック"/>
        <family val="3"/>
        <charset val="128"/>
      </rPr>
      <t>トゥグルグ／ドル</t>
    </r>
  </si>
  <si>
    <r>
      <rPr>
        <sz val="10"/>
        <rFont val="ＭＳ Ｐゴシック"/>
        <family val="3"/>
        <charset val="128"/>
      </rPr>
      <t>対米為替レート、期末　</t>
    </r>
    <r>
      <rPr>
        <sz val="10"/>
        <rFont val="Aptos Narrow"/>
        <family val="2"/>
      </rPr>
      <t>(</t>
    </r>
    <r>
      <rPr>
        <sz val="10"/>
        <rFont val="ＭＳ Ｐゴシック"/>
        <family val="3"/>
        <charset val="128"/>
      </rPr>
      <t>トゥグルグ／米ドル</t>
    </r>
    <r>
      <rPr>
        <sz val="10"/>
        <rFont val="Aptos Narrow"/>
        <family val="2"/>
      </rPr>
      <t>)</t>
    </r>
  </si>
  <si>
    <r>
      <rPr>
        <sz val="10"/>
        <rFont val="ＭＳ Ｐゴシック"/>
        <family val="3"/>
        <charset val="128"/>
      </rPr>
      <t>労働人口</t>
    </r>
    <r>
      <rPr>
        <sz val="10"/>
        <rFont val="Aptos Narrow"/>
        <family val="2"/>
      </rPr>
      <t xml:space="preserve"> (</t>
    </r>
    <r>
      <rPr>
        <sz val="10"/>
        <rFont val="ＭＳ Ｐゴシック"/>
        <family val="3"/>
        <charset val="128"/>
      </rPr>
      <t>経済活動人口</t>
    </r>
    <r>
      <rPr>
        <sz val="10"/>
        <rFont val="Aptos Narrow"/>
        <family val="2"/>
      </rPr>
      <t>)</t>
    </r>
    <rPh sb="0" eb="2">
      <t>ロウドウ</t>
    </rPh>
    <rPh sb="2" eb="4">
      <t>ジンコウ</t>
    </rPh>
    <phoneticPr fontId="0"/>
  </si>
  <si>
    <r>
      <rPr>
        <sz val="10"/>
        <rFont val="ＭＳ Ｐゴシック"/>
        <family val="3"/>
        <charset val="128"/>
      </rPr>
      <t>千人</t>
    </r>
  </si>
  <si>
    <r>
      <rPr>
        <sz val="10"/>
        <rFont val="ＭＳ Ｐゴシック"/>
        <family val="3"/>
        <charset val="128"/>
      </rPr>
      <t>雇用</t>
    </r>
  </si>
  <si>
    <r>
      <rPr>
        <sz val="10"/>
        <rFont val="ＭＳ Ｐゴシック"/>
        <family val="3"/>
        <charset val="128"/>
      </rPr>
      <t>部門別雇用</t>
    </r>
  </si>
  <si>
    <t>農業、林業、漁業、狩猟</t>
    <rPh sb="0" eb="2">
      <t>ノウギョウ</t>
    </rPh>
    <rPh sb="3" eb="5">
      <t>リンギョウ</t>
    </rPh>
    <rPh sb="6" eb="8">
      <t>ギョギョウ</t>
    </rPh>
    <rPh sb="9" eb="11">
      <t>シュリョウ</t>
    </rPh>
    <phoneticPr fontId="0"/>
  </si>
  <si>
    <t>建設業</t>
    <rPh sb="0" eb="2">
      <t>ケンセツ</t>
    </rPh>
    <rPh sb="2" eb="3">
      <t>ギョウ</t>
    </rPh>
    <phoneticPr fontId="0"/>
  </si>
  <si>
    <t>卸売・小売業、輸送、通信その他サービス</t>
    <rPh sb="0" eb="2">
      <t>オロシウリ</t>
    </rPh>
    <rPh sb="3" eb="5">
      <t>コウ</t>
    </rPh>
    <rPh sb="5" eb="6">
      <t>ギョウ</t>
    </rPh>
    <rPh sb="10" eb="12">
      <t>ツウシン</t>
    </rPh>
    <rPh sb="14" eb="15">
      <t>タ</t>
    </rPh>
    <phoneticPr fontId="0"/>
  </si>
  <si>
    <t>行政、教育、保険、その他の社会サービス</t>
    <rPh sb="0" eb="2">
      <t>ギョウセイ</t>
    </rPh>
    <rPh sb="3" eb="5">
      <t>キョウイク</t>
    </rPh>
    <rPh sb="6" eb="8">
      <t>ホケン</t>
    </rPh>
    <rPh sb="11" eb="12">
      <t>タ</t>
    </rPh>
    <rPh sb="13" eb="15">
      <t>シャカイ</t>
    </rPh>
    <phoneticPr fontId="0"/>
  </si>
  <si>
    <r>
      <rPr>
        <sz val="10"/>
        <rFont val="ＭＳ Ｐゴシック"/>
        <family val="3"/>
        <charset val="128"/>
      </rPr>
      <t>その他</t>
    </r>
    <rPh sb="2" eb="3">
      <t>タ</t>
    </rPh>
    <phoneticPr fontId="0"/>
  </si>
  <si>
    <r>
      <rPr>
        <sz val="10"/>
        <rFont val="ＭＳ Ｐゴシック"/>
        <family val="3"/>
        <charset val="128"/>
      </rPr>
      <t>失業者数</t>
    </r>
    <rPh sb="0" eb="4">
      <t>シツギョウシャスウ</t>
    </rPh>
    <phoneticPr fontId="0"/>
  </si>
  <si>
    <r>
      <rPr>
        <sz val="10"/>
        <rFont val="ＭＳ Ｐゴシック"/>
        <family val="3"/>
        <charset val="128"/>
      </rPr>
      <t>労働人口参加率</t>
    </r>
    <rPh sb="0" eb="2">
      <t>ロウドウ</t>
    </rPh>
    <rPh sb="2" eb="4">
      <t>ジンコウ</t>
    </rPh>
    <rPh sb="4" eb="7">
      <t>サンカリツ</t>
    </rPh>
    <phoneticPr fontId="0"/>
  </si>
  <si>
    <r>
      <rPr>
        <sz val="10"/>
        <rFont val="ＭＳ Ｐゴシック"/>
        <family val="3"/>
        <charset val="128"/>
      </rPr>
      <t>人口に占める雇用者の比率</t>
    </r>
    <rPh sb="0" eb="2">
      <t>ジンコウ</t>
    </rPh>
    <rPh sb="3" eb="4">
      <t>シ</t>
    </rPh>
    <rPh sb="6" eb="9">
      <t>コヨウシャ</t>
    </rPh>
    <rPh sb="10" eb="12">
      <t>ヒリツ</t>
    </rPh>
    <phoneticPr fontId="0"/>
  </si>
  <si>
    <r>
      <rPr>
        <sz val="10"/>
        <rFont val="ＭＳ Ｐゴシック"/>
        <family val="3"/>
        <charset val="128"/>
      </rPr>
      <t>失業率</t>
    </r>
    <r>
      <rPr>
        <sz val="10"/>
        <rFont val="Aptos Narrow"/>
        <family val="2"/>
      </rPr>
      <t xml:space="preserve"> (LFS)</t>
    </r>
  </si>
  <si>
    <r>
      <rPr>
        <sz val="10"/>
        <rFont val="ＭＳ Ｐゴシック"/>
        <family val="3"/>
        <charset val="128"/>
      </rPr>
      <t>貧困率</t>
    </r>
  </si>
  <si>
    <r>
      <rPr>
        <sz val="10"/>
        <rFont val="ＭＳ Ｐゴシック"/>
        <family val="3"/>
        <charset val="128"/>
      </rPr>
      <t>国家財政</t>
    </r>
    <rPh sb="0" eb="2">
      <t>コッカ</t>
    </rPh>
    <rPh sb="2" eb="4">
      <t>ザイセイ</t>
    </rPh>
    <phoneticPr fontId="0"/>
  </si>
  <si>
    <r>
      <rPr>
        <sz val="10"/>
        <color indexed="8"/>
        <rFont val="ＭＳ Ｐゴシック"/>
        <family val="3"/>
        <charset val="128"/>
      </rPr>
      <t>歳入</t>
    </r>
    <rPh sb="0" eb="2">
      <t>サイニュウ</t>
    </rPh>
    <phoneticPr fontId="0"/>
  </si>
  <si>
    <r>
      <t>10</t>
    </r>
    <r>
      <rPr>
        <sz val="10"/>
        <rFont val="ＭＳ Ｐゴシック"/>
        <family val="3"/>
        <charset val="128"/>
      </rPr>
      <t>億トゥグルグ（名目）</t>
    </r>
  </si>
  <si>
    <r>
      <rPr>
        <sz val="10"/>
        <color indexed="8"/>
        <rFont val="ＭＳ Ｐゴシック"/>
        <family val="3"/>
        <charset val="128"/>
      </rPr>
      <t>歳出</t>
    </r>
    <rPh sb="0" eb="2">
      <t>サイシュツ</t>
    </rPh>
    <phoneticPr fontId="0"/>
  </si>
  <si>
    <t>財政黒字(赤字)</t>
    <rPh sb="0" eb="2">
      <t>ザイセイ</t>
    </rPh>
    <rPh sb="2" eb="4">
      <t>クロジ</t>
    </rPh>
    <rPh sb="5" eb="7">
      <t>アカジ</t>
    </rPh>
    <phoneticPr fontId="0"/>
  </si>
  <si>
    <r>
      <t>GDP</t>
    </r>
    <r>
      <rPr>
        <sz val="10"/>
        <color indexed="8"/>
        <rFont val="ＭＳ Ｐゴシック"/>
        <family val="3"/>
        <charset val="128"/>
      </rPr>
      <t>に占める財政黒字(赤字)割合</t>
    </r>
    <rPh sb="12" eb="14">
      <t>アカジ</t>
    </rPh>
    <rPh sb="15" eb="17">
      <t>ワリアイ</t>
    </rPh>
    <phoneticPr fontId="12"/>
  </si>
  <si>
    <r>
      <t>100</t>
    </r>
    <r>
      <rPr>
        <sz val="10"/>
        <rFont val="ＭＳ Ｐゴシック"/>
        <family val="3"/>
        <charset val="128"/>
      </rPr>
      <t>万ドル（年平均対米為替レートによる）</t>
    </r>
    <phoneticPr fontId="12"/>
  </si>
  <si>
    <t>BOP (BPM6)</t>
  </si>
  <si>
    <r>
      <rPr>
        <sz val="10"/>
        <color indexed="8"/>
        <rFont val="ＭＳ Ｐゴシック"/>
        <family val="3"/>
        <charset val="128"/>
      </rPr>
      <t>国際収支</t>
    </r>
    <rPh sb="0" eb="2">
      <t>コクサイ</t>
    </rPh>
    <rPh sb="2" eb="4">
      <t>シュウシ</t>
    </rPh>
    <phoneticPr fontId="12"/>
  </si>
  <si>
    <r>
      <t>100</t>
    </r>
    <r>
      <rPr>
        <sz val="10"/>
        <rFont val="ＭＳ Ｐゴシック"/>
        <family val="3"/>
        <charset val="128"/>
      </rPr>
      <t>万ドル</t>
    </r>
    <phoneticPr fontId="12"/>
  </si>
  <si>
    <r>
      <rPr>
        <sz val="10"/>
        <rFont val="ＭＳ Ｐゴシック"/>
        <family val="3"/>
        <charset val="128"/>
      </rPr>
      <t>金融市場（期末）</t>
    </r>
  </si>
  <si>
    <r>
      <rPr>
        <sz val="10"/>
        <color indexed="8"/>
        <rFont val="ＭＳ Ｐゴシック"/>
        <family val="3"/>
        <charset val="128"/>
      </rPr>
      <t>貨幣供給（</t>
    </r>
    <r>
      <rPr>
        <sz val="10"/>
        <color indexed="8"/>
        <rFont val="Aptos Narrow"/>
        <family val="2"/>
      </rPr>
      <t>M2</t>
    </r>
    <r>
      <rPr>
        <sz val="10"/>
        <color indexed="8"/>
        <rFont val="ＭＳ Ｐゴシック"/>
        <family val="3"/>
        <charset val="128"/>
      </rPr>
      <t>）</t>
    </r>
    <phoneticPr fontId="12"/>
  </si>
  <si>
    <r>
      <rPr>
        <sz val="10"/>
        <color indexed="8"/>
        <rFont val="ＭＳ Ｐゴシック"/>
        <family val="3"/>
        <charset val="128"/>
      </rPr>
      <t>純公的外貨準備高</t>
    </r>
    <rPh sb="0" eb="1">
      <t>ジュン</t>
    </rPh>
    <rPh sb="1" eb="3">
      <t>コウテキ</t>
    </rPh>
    <rPh sb="3" eb="5">
      <t>ガイカ</t>
    </rPh>
    <rPh sb="5" eb="8">
      <t>ジュンビダカ</t>
    </rPh>
    <phoneticPr fontId="0"/>
  </si>
  <si>
    <r>
      <t>100</t>
    </r>
    <r>
      <rPr>
        <sz val="10"/>
        <rFont val="ＭＳ Ｐゴシック"/>
        <family val="3"/>
        <charset val="128"/>
      </rPr>
      <t>万ドル</t>
    </r>
  </si>
  <si>
    <r>
      <rPr>
        <sz val="10"/>
        <color indexed="8"/>
        <rFont val="ＭＳ Ｐゴシック"/>
        <family val="3"/>
        <charset val="128"/>
      </rPr>
      <t>民間金融機関融資（貸付残高）</t>
    </r>
    <rPh sb="0" eb="2">
      <t>ミンカン</t>
    </rPh>
    <rPh sb="2" eb="4">
      <t>キンユウ</t>
    </rPh>
    <rPh sb="4" eb="6">
      <t>キカン</t>
    </rPh>
    <rPh sb="6" eb="8">
      <t>ユウシ</t>
    </rPh>
    <rPh sb="9" eb="11">
      <t>カシツケ</t>
    </rPh>
    <rPh sb="11" eb="13">
      <t>ザンダカ</t>
    </rPh>
    <phoneticPr fontId="0"/>
  </si>
  <si>
    <r>
      <rPr>
        <sz val="10"/>
        <color indexed="8"/>
        <rFont val="ＭＳ Ｐゴシック"/>
        <family val="3"/>
        <charset val="128"/>
      </rPr>
      <t>不良債権（貸付残高）</t>
    </r>
    <rPh sb="0" eb="2">
      <t>フリョウ</t>
    </rPh>
    <rPh sb="2" eb="4">
      <t>サイケン</t>
    </rPh>
    <rPh sb="5" eb="7">
      <t>カシツケ</t>
    </rPh>
    <rPh sb="7" eb="9">
      <t>ザンダカ</t>
    </rPh>
    <phoneticPr fontId="0"/>
  </si>
  <si>
    <r>
      <rPr>
        <sz val="10"/>
        <color indexed="8"/>
        <rFont val="ＭＳ Ｐゴシック"/>
        <family val="3"/>
        <charset val="128"/>
      </rPr>
      <t>個人預金（貸付残高）</t>
    </r>
    <rPh sb="0" eb="2">
      <t>コジン</t>
    </rPh>
    <rPh sb="2" eb="4">
      <t>ヨキン</t>
    </rPh>
    <rPh sb="5" eb="7">
      <t>カシツケ</t>
    </rPh>
    <rPh sb="7" eb="9">
      <t>ザンダカ</t>
    </rPh>
    <phoneticPr fontId="0"/>
  </si>
  <si>
    <r>
      <rPr>
        <sz val="10"/>
        <rFont val="ＭＳ Ｐゴシック"/>
        <family val="3"/>
        <charset val="128"/>
      </rPr>
      <t>株式市場</t>
    </r>
  </si>
  <si>
    <r>
      <rPr>
        <sz val="10"/>
        <color indexed="8"/>
        <rFont val="ＭＳ Ｐゴシック"/>
        <family val="3"/>
        <charset val="128"/>
      </rPr>
      <t>登録された企業数</t>
    </r>
    <rPh sb="0" eb="2">
      <t>トウロク</t>
    </rPh>
    <rPh sb="5" eb="8">
      <t>キギョウスウ</t>
    </rPh>
    <phoneticPr fontId="0"/>
  </si>
  <si>
    <r>
      <rPr>
        <sz val="10"/>
        <rFont val="ＭＳ Ｐゴシック"/>
        <family val="3"/>
        <charset val="128"/>
      </rPr>
      <t>社</t>
    </r>
    <rPh sb="0" eb="1">
      <t>シャ</t>
    </rPh>
    <phoneticPr fontId="0"/>
  </si>
  <si>
    <r>
      <rPr>
        <sz val="10"/>
        <rFont val="ＭＳ Ｐゴシック"/>
        <family val="3"/>
        <charset val="128"/>
      </rPr>
      <t>時価総額</t>
    </r>
  </si>
  <si>
    <r>
      <rPr>
        <sz val="10"/>
        <rFont val="ＭＳ Ｐゴシック"/>
        <family val="3"/>
        <charset val="128"/>
      </rPr>
      <t>価格（名目）</t>
    </r>
    <rPh sb="0" eb="2">
      <t>カカク</t>
    </rPh>
    <rPh sb="3" eb="5">
      <t>メイモク</t>
    </rPh>
    <phoneticPr fontId="0"/>
  </si>
  <si>
    <r>
      <rPr>
        <sz val="10"/>
        <rFont val="ＭＳ Ｐゴシック"/>
        <family val="3"/>
        <charset val="128"/>
      </rPr>
      <t>同対</t>
    </r>
    <r>
      <rPr>
        <sz val="10"/>
        <rFont val="Aptos Narrow"/>
        <family val="2"/>
      </rPr>
      <t>GDP</t>
    </r>
    <r>
      <rPr>
        <sz val="10"/>
        <rFont val="ＭＳ Ｐゴシック"/>
        <family val="3"/>
        <charset val="128"/>
      </rPr>
      <t>比率</t>
    </r>
  </si>
  <si>
    <r>
      <rPr>
        <sz val="10"/>
        <rFont val="ＭＳ Ｐゴシック"/>
        <family val="3"/>
        <charset val="128"/>
      </rPr>
      <t>市場流動性</t>
    </r>
  </si>
  <si>
    <r>
      <rPr>
        <sz val="10"/>
        <rFont val="ＭＳ Ｐゴシック"/>
        <family val="3"/>
        <charset val="128"/>
      </rPr>
      <t>取引高（名目）</t>
    </r>
    <rPh sb="0" eb="2">
      <t>カブトリヒキ</t>
    </rPh>
    <rPh sb="2" eb="3">
      <t>ダカ</t>
    </rPh>
    <rPh sb="4" eb="6">
      <t>メイモク</t>
    </rPh>
    <phoneticPr fontId="0"/>
  </si>
  <si>
    <r>
      <rPr>
        <sz val="10"/>
        <rFont val="ＭＳ Ｐゴシック"/>
        <family val="3"/>
        <charset val="128"/>
      </rPr>
      <t>農業生産（名目）</t>
    </r>
  </si>
  <si>
    <r>
      <rPr>
        <sz val="10"/>
        <rFont val="ＭＳ Ｐゴシック"/>
        <family val="3"/>
        <charset val="128"/>
      </rPr>
      <t>牧畜</t>
    </r>
    <rPh sb="0" eb="2">
      <t>ボクチク</t>
    </rPh>
    <phoneticPr fontId="0"/>
  </si>
  <si>
    <r>
      <rPr>
        <sz val="10"/>
        <rFont val="ＭＳ Ｐゴシック"/>
        <family val="3"/>
        <charset val="128"/>
      </rPr>
      <t>農耕</t>
    </r>
    <rPh sb="0" eb="2">
      <t>ノウコウ</t>
    </rPh>
    <phoneticPr fontId="0"/>
  </si>
  <si>
    <r>
      <rPr>
        <sz val="10"/>
        <rFont val="ＭＳ Ｐゴシック"/>
        <family val="3"/>
        <charset val="128"/>
      </rPr>
      <t>家畜頭数</t>
    </r>
    <rPh sb="0" eb="2">
      <t>カチク</t>
    </rPh>
    <rPh sb="2" eb="4">
      <t>トウスウ</t>
    </rPh>
    <phoneticPr fontId="0"/>
  </si>
  <si>
    <r>
      <rPr>
        <sz val="10"/>
        <color indexed="8"/>
        <rFont val="ＭＳ Ｐゴシック"/>
        <family val="3"/>
        <charset val="128"/>
      </rPr>
      <t>合計</t>
    </r>
    <rPh sb="0" eb="2">
      <t>ゴウケイ</t>
    </rPh>
    <phoneticPr fontId="0"/>
  </si>
  <si>
    <r>
      <rPr>
        <sz val="10"/>
        <rFont val="ＭＳ Ｐゴシック"/>
        <family val="3"/>
        <charset val="128"/>
      </rPr>
      <t>千頭</t>
    </r>
    <rPh sb="0" eb="1">
      <t>セン</t>
    </rPh>
    <rPh sb="1" eb="2">
      <t>トウ</t>
    </rPh>
    <phoneticPr fontId="0"/>
  </si>
  <si>
    <r>
      <rPr>
        <sz val="10"/>
        <rFont val="ＭＳ Ｐゴシック"/>
        <family val="3"/>
        <charset val="128"/>
      </rPr>
      <t>馬</t>
    </r>
    <rPh sb="0" eb="1">
      <t>ウマ</t>
    </rPh>
    <phoneticPr fontId="0"/>
  </si>
  <si>
    <r>
      <rPr>
        <sz val="10"/>
        <rFont val="ＭＳ Ｐゴシック"/>
        <family val="3"/>
        <charset val="128"/>
      </rPr>
      <t>牛</t>
    </r>
    <rPh sb="0" eb="1">
      <t>ウシ</t>
    </rPh>
    <phoneticPr fontId="0"/>
  </si>
  <si>
    <r>
      <rPr>
        <sz val="10"/>
        <rFont val="ＭＳ Ｐゴシック"/>
        <family val="3"/>
        <charset val="128"/>
      </rPr>
      <t>ラクダ</t>
    </r>
  </si>
  <si>
    <r>
      <rPr>
        <sz val="10"/>
        <rFont val="ＭＳ Ｐゴシック"/>
        <family val="3"/>
        <charset val="128"/>
      </rPr>
      <t>羊</t>
    </r>
    <rPh sb="0" eb="1">
      <t>ヒツジ</t>
    </rPh>
    <phoneticPr fontId="0"/>
  </si>
  <si>
    <r>
      <rPr>
        <sz val="10"/>
        <rFont val="ＭＳ Ｐゴシック"/>
        <family val="3"/>
        <charset val="128"/>
      </rPr>
      <t>山羊</t>
    </r>
    <rPh sb="0" eb="2">
      <t>ヤギ</t>
    </rPh>
    <phoneticPr fontId="0"/>
  </si>
  <si>
    <r>
      <rPr>
        <sz val="10"/>
        <rFont val="ＭＳ Ｐゴシック"/>
        <family val="3"/>
        <charset val="128"/>
      </rPr>
      <t>成畜死亡頭数</t>
    </r>
    <rPh sb="0" eb="1">
      <t>セイ</t>
    </rPh>
    <rPh sb="1" eb="2">
      <t>チク</t>
    </rPh>
    <rPh sb="2" eb="4">
      <t>シボウ</t>
    </rPh>
    <rPh sb="4" eb="6">
      <t>トウスウ</t>
    </rPh>
    <phoneticPr fontId="0"/>
  </si>
  <si>
    <r>
      <rPr>
        <sz val="10"/>
        <rFont val="ＭＳ Ｐゴシック"/>
        <family val="3"/>
        <charset val="128"/>
      </rPr>
      <t>作付面積</t>
    </r>
    <rPh sb="0" eb="4">
      <t>サクツケメンセキ</t>
    </rPh>
    <phoneticPr fontId="0"/>
  </si>
  <si>
    <r>
      <rPr>
        <sz val="10"/>
        <rFont val="ＭＳ Ｐゴシック"/>
        <family val="3"/>
        <charset val="128"/>
      </rPr>
      <t>総面積</t>
    </r>
    <rPh sb="0" eb="3">
      <t>ソウメンセキ</t>
    </rPh>
    <phoneticPr fontId="0"/>
  </si>
  <si>
    <r>
      <rPr>
        <sz val="10"/>
        <rFont val="ＭＳ Ｐゴシック"/>
        <family val="3"/>
        <charset val="128"/>
      </rPr>
      <t>千ヘクタール</t>
    </r>
    <rPh sb="0" eb="1">
      <t>セン</t>
    </rPh>
    <phoneticPr fontId="0"/>
  </si>
  <si>
    <r>
      <rPr>
        <sz val="10"/>
        <rFont val="ＭＳ Ｐゴシック"/>
        <family val="3"/>
        <charset val="128"/>
      </rPr>
      <t>　　　　うちセレンゲ県</t>
    </r>
    <rPh sb="10" eb="11">
      <t>ケン</t>
    </rPh>
    <phoneticPr fontId="0"/>
  </si>
  <si>
    <r>
      <rPr>
        <sz val="10"/>
        <rFont val="ＭＳ Ｐゴシック"/>
        <family val="3"/>
        <charset val="128"/>
      </rPr>
      <t>　　　　うちトゥブ県</t>
    </r>
    <rPh sb="9" eb="10">
      <t>ケン</t>
    </rPh>
    <phoneticPr fontId="0"/>
  </si>
  <si>
    <r>
      <rPr>
        <sz val="10"/>
        <rFont val="ＭＳ Ｐゴシック"/>
        <family val="3"/>
        <charset val="128"/>
      </rPr>
      <t>　小麦</t>
    </r>
    <rPh sb="1" eb="3">
      <t>コムギ</t>
    </rPh>
    <phoneticPr fontId="0"/>
  </si>
  <si>
    <r>
      <rPr>
        <sz val="10"/>
        <rFont val="ＭＳ Ｐゴシック"/>
        <family val="3"/>
        <charset val="128"/>
      </rPr>
      <t>　大麦</t>
    </r>
    <rPh sb="1" eb="3">
      <t>オオムギ</t>
    </rPh>
    <phoneticPr fontId="0"/>
  </si>
  <si>
    <r>
      <rPr>
        <sz val="10"/>
        <rFont val="ＭＳ Ｐゴシック"/>
        <family val="3"/>
        <charset val="128"/>
      </rPr>
      <t>　オーツ麦</t>
    </r>
    <rPh sb="4" eb="5">
      <t>ムギ</t>
    </rPh>
    <phoneticPr fontId="0"/>
  </si>
  <si>
    <r>
      <rPr>
        <sz val="10"/>
        <rFont val="ＭＳ Ｐゴシック"/>
        <family val="3"/>
        <charset val="128"/>
      </rPr>
      <t>　そば</t>
    </r>
    <phoneticPr fontId="0"/>
  </si>
  <si>
    <t>-</t>
  </si>
  <si>
    <r>
      <rPr>
        <sz val="10"/>
        <rFont val="ＭＳ Ｐゴシック"/>
        <family val="3"/>
        <charset val="128"/>
      </rPr>
      <t>　じゃがいも</t>
    </r>
    <phoneticPr fontId="0"/>
  </si>
  <si>
    <r>
      <rPr>
        <sz val="10"/>
        <rFont val="ＭＳ Ｐゴシック"/>
        <family val="3"/>
        <charset val="128"/>
      </rPr>
      <t>　その他野菜</t>
    </r>
    <rPh sb="3" eb="4">
      <t>タ</t>
    </rPh>
    <rPh sb="4" eb="6">
      <t>ヤサイ</t>
    </rPh>
    <phoneticPr fontId="0"/>
  </si>
  <si>
    <r>
      <rPr>
        <sz val="10"/>
        <rFont val="ＭＳ Ｐゴシック"/>
        <family val="3"/>
        <charset val="128"/>
      </rPr>
      <t>主要生産高</t>
    </r>
  </si>
  <si>
    <r>
      <rPr>
        <sz val="10"/>
        <rFont val="ＭＳ Ｐゴシック"/>
        <family val="3"/>
        <charset val="128"/>
      </rPr>
      <t>肉・屠殺重量</t>
    </r>
    <rPh sb="0" eb="1">
      <t>ニク</t>
    </rPh>
    <rPh sb="2" eb="3">
      <t>ホフ</t>
    </rPh>
    <rPh sb="3" eb="4">
      <t>サツ</t>
    </rPh>
    <rPh sb="4" eb="6">
      <t>ジュウリョウ</t>
    </rPh>
    <phoneticPr fontId="0"/>
  </si>
  <si>
    <r>
      <rPr>
        <sz val="10"/>
        <rFont val="ＭＳ Ｐゴシック"/>
        <family val="3"/>
        <charset val="128"/>
      </rPr>
      <t>千トン</t>
    </r>
    <rPh sb="0" eb="1">
      <t>セン</t>
    </rPh>
    <phoneticPr fontId="0"/>
  </si>
  <si>
    <r>
      <rPr>
        <sz val="10"/>
        <rFont val="ＭＳ Ｐゴシック"/>
        <family val="3"/>
        <charset val="128"/>
      </rPr>
      <t>　牛肉</t>
    </r>
    <rPh sb="1" eb="3">
      <t>ギュウニク</t>
    </rPh>
    <phoneticPr fontId="0"/>
  </si>
  <si>
    <r>
      <rPr>
        <sz val="10"/>
        <rFont val="ＭＳ Ｐゴシック"/>
        <family val="3"/>
        <charset val="128"/>
      </rPr>
      <t>　マトン・山羊</t>
    </r>
    <rPh sb="5" eb="7">
      <t>ヤギ</t>
    </rPh>
    <phoneticPr fontId="0"/>
  </si>
  <si>
    <r>
      <rPr>
        <sz val="10"/>
        <rFont val="ＭＳ Ｐゴシック"/>
        <family val="3"/>
        <charset val="128"/>
      </rPr>
      <t>皮革</t>
    </r>
    <rPh sb="0" eb="2">
      <t>ヒカク</t>
    </rPh>
    <phoneticPr fontId="0"/>
  </si>
  <si>
    <r>
      <rPr>
        <sz val="10"/>
        <rFont val="ＭＳ Ｐゴシック"/>
        <family val="3"/>
        <charset val="128"/>
      </rPr>
      <t>千枚</t>
    </r>
    <rPh sb="0" eb="1">
      <t>セン</t>
    </rPh>
    <rPh sb="1" eb="2">
      <t>マイ</t>
    </rPh>
    <phoneticPr fontId="0"/>
  </si>
  <si>
    <r>
      <rPr>
        <sz val="10"/>
        <rFont val="ＭＳ Ｐゴシック"/>
        <family val="3"/>
        <charset val="128"/>
      </rPr>
      <t>　馬皮</t>
    </r>
    <rPh sb="1" eb="2">
      <t>ウマ</t>
    </rPh>
    <rPh sb="2" eb="3">
      <t>カワ</t>
    </rPh>
    <phoneticPr fontId="0"/>
  </si>
  <si>
    <r>
      <rPr>
        <sz val="10"/>
        <rFont val="ＭＳ Ｐゴシック"/>
        <family val="3"/>
        <charset val="128"/>
      </rPr>
      <t>　牛皮</t>
    </r>
    <rPh sb="1" eb="2">
      <t>ウシ</t>
    </rPh>
    <rPh sb="2" eb="3">
      <t>カワ</t>
    </rPh>
    <phoneticPr fontId="0"/>
  </si>
  <si>
    <r>
      <rPr>
        <sz val="10"/>
        <rFont val="ＭＳ Ｐゴシック"/>
        <family val="3"/>
        <charset val="128"/>
      </rPr>
      <t>　羊皮</t>
    </r>
    <rPh sb="1" eb="2">
      <t>ヨウ</t>
    </rPh>
    <rPh sb="2" eb="3">
      <t>カワ</t>
    </rPh>
    <phoneticPr fontId="0"/>
  </si>
  <si>
    <r>
      <rPr>
        <sz val="10"/>
        <rFont val="ＭＳ Ｐゴシック"/>
        <family val="3"/>
        <charset val="128"/>
      </rPr>
      <t>　山羊皮</t>
    </r>
    <rPh sb="1" eb="3">
      <t>ヤギ</t>
    </rPh>
    <rPh sb="3" eb="4">
      <t>カワ</t>
    </rPh>
    <phoneticPr fontId="0"/>
  </si>
  <si>
    <r>
      <rPr>
        <sz val="10"/>
        <rFont val="ＭＳ Ｐゴシック"/>
        <family val="3"/>
        <charset val="128"/>
      </rPr>
      <t>羊毛</t>
    </r>
    <rPh sb="0" eb="1">
      <t>ヒツジ</t>
    </rPh>
    <rPh sb="1" eb="2">
      <t>ケ</t>
    </rPh>
    <phoneticPr fontId="0"/>
  </si>
  <si>
    <r>
      <rPr>
        <sz val="10"/>
        <rFont val="ＭＳ Ｐゴシック"/>
        <family val="3"/>
        <charset val="128"/>
      </rPr>
      <t>カシミヤ</t>
    </r>
    <phoneticPr fontId="0"/>
  </si>
  <si>
    <r>
      <rPr>
        <sz val="10"/>
        <rFont val="ＭＳ Ｐゴシック"/>
        <family val="3"/>
        <charset val="128"/>
      </rPr>
      <t>乳</t>
    </r>
    <rPh sb="0" eb="1">
      <t>ニュウ</t>
    </rPh>
    <phoneticPr fontId="0"/>
  </si>
  <si>
    <r>
      <rPr>
        <sz val="10"/>
        <rFont val="ＭＳ Ｐゴシック"/>
        <family val="3"/>
        <charset val="128"/>
      </rPr>
      <t>卵</t>
    </r>
    <rPh sb="0" eb="1">
      <t>タマゴ</t>
    </rPh>
    <phoneticPr fontId="0"/>
  </si>
  <si>
    <r>
      <t>100</t>
    </r>
    <r>
      <rPr>
        <sz val="10"/>
        <rFont val="ＭＳ Ｐゴシック"/>
        <family val="3"/>
        <charset val="128"/>
      </rPr>
      <t>万個</t>
    </r>
  </si>
  <si>
    <r>
      <rPr>
        <sz val="10"/>
        <rFont val="ＭＳ Ｐゴシック"/>
        <family val="3"/>
        <charset val="128"/>
      </rPr>
      <t>穀物</t>
    </r>
    <rPh sb="0" eb="2">
      <t>コクモツ</t>
    </rPh>
    <phoneticPr fontId="0"/>
  </si>
  <si>
    <r>
      <rPr>
        <sz val="10"/>
        <rFont val="ＭＳ Ｐゴシック"/>
        <family val="3"/>
        <charset val="128"/>
      </rPr>
      <t>　小麦</t>
    </r>
    <rPh sb="1" eb="2">
      <t>コ</t>
    </rPh>
    <rPh sb="2" eb="3">
      <t>ムギ</t>
    </rPh>
    <phoneticPr fontId="0"/>
  </si>
  <si>
    <r>
      <rPr>
        <sz val="10"/>
        <rFont val="ＭＳ Ｐゴシック"/>
        <family val="3"/>
        <charset val="128"/>
      </rPr>
      <t>じゃがいも</t>
    </r>
    <phoneticPr fontId="0"/>
  </si>
  <si>
    <r>
      <rPr>
        <sz val="10"/>
        <rFont val="ＭＳ Ｐゴシック"/>
        <family val="3"/>
        <charset val="128"/>
      </rPr>
      <t>その他野菜</t>
    </r>
    <rPh sb="2" eb="3">
      <t>タ</t>
    </rPh>
    <rPh sb="3" eb="5">
      <t>ヤサイ</t>
    </rPh>
    <phoneticPr fontId="0"/>
  </si>
  <si>
    <r>
      <rPr>
        <sz val="10"/>
        <rFont val="ＭＳ Ｐゴシック"/>
        <family val="3"/>
        <charset val="128"/>
      </rPr>
      <t>鉱工業生産（名目）</t>
    </r>
  </si>
  <si>
    <r>
      <rPr>
        <sz val="10"/>
        <rFont val="ＭＳ Ｐゴシック"/>
        <family val="3"/>
        <charset val="128"/>
      </rPr>
      <t>採掘・採石業小計</t>
    </r>
    <rPh sb="0" eb="2">
      <t>サイクツ</t>
    </rPh>
    <rPh sb="3" eb="5">
      <t>サイセキ</t>
    </rPh>
    <rPh sb="5" eb="6">
      <t>ギョウ</t>
    </rPh>
    <rPh sb="6" eb="8">
      <t>ショウケイ</t>
    </rPh>
    <phoneticPr fontId="0"/>
  </si>
  <si>
    <r>
      <rPr>
        <sz val="10"/>
        <rFont val="ＭＳ Ｐゴシック"/>
        <family val="3"/>
        <charset val="128"/>
      </rPr>
      <t>　採炭</t>
    </r>
    <rPh sb="1" eb="3">
      <t>サイタン</t>
    </rPh>
    <phoneticPr fontId="0"/>
  </si>
  <si>
    <r>
      <rPr>
        <sz val="10"/>
        <rFont val="ＭＳ Ｐゴシック"/>
        <family val="3"/>
        <charset val="128"/>
      </rPr>
      <t>　金属鉱石採掘</t>
    </r>
    <rPh sb="1" eb="3">
      <t>キンゾク</t>
    </rPh>
    <rPh sb="3" eb="5">
      <t>コウセキ</t>
    </rPh>
    <rPh sb="5" eb="7">
      <t>サイクツ</t>
    </rPh>
    <phoneticPr fontId="0"/>
  </si>
  <si>
    <r>
      <rPr>
        <sz val="10"/>
        <rFont val="ＭＳ Ｐゴシック"/>
        <family val="3"/>
        <charset val="128"/>
      </rPr>
      <t>　原油採掘</t>
    </r>
    <rPh sb="1" eb="3">
      <t>ゲンユ</t>
    </rPh>
    <rPh sb="3" eb="5">
      <t>サイクツ</t>
    </rPh>
    <phoneticPr fontId="0"/>
  </si>
  <si>
    <r>
      <rPr>
        <sz val="10"/>
        <rFont val="ＭＳ Ｐゴシック"/>
        <family val="3"/>
        <charset val="128"/>
      </rPr>
      <t>　その他</t>
    </r>
    <rPh sb="3" eb="4">
      <t>タ</t>
    </rPh>
    <phoneticPr fontId="0"/>
  </si>
  <si>
    <r>
      <rPr>
        <sz val="10"/>
        <rFont val="ＭＳ Ｐゴシック"/>
        <family val="3"/>
        <charset val="128"/>
      </rPr>
      <t>製造業小計</t>
    </r>
    <rPh sb="0" eb="3">
      <t>セイゾウギョウ</t>
    </rPh>
    <rPh sb="3" eb="5">
      <t>ショウケイ</t>
    </rPh>
    <phoneticPr fontId="0"/>
  </si>
  <si>
    <r>
      <rPr>
        <sz val="10"/>
        <rFont val="ＭＳ Ｐゴシック"/>
        <family val="3"/>
        <charset val="128"/>
      </rPr>
      <t>　食品・飲料</t>
    </r>
    <rPh sb="1" eb="3">
      <t>ショクヒン</t>
    </rPh>
    <rPh sb="4" eb="6">
      <t>インリョウ</t>
    </rPh>
    <phoneticPr fontId="0"/>
  </si>
  <si>
    <r>
      <rPr>
        <sz val="10"/>
        <rFont val="ＭＳ Ｐゴシック"/>
        <family val="3"/>
        <charset val="128"/>
      </rPr>
      <t>　繊維製品</t>
    </r>
    <rPh sb="1" eb="3">
      <t>センイ</t>
    </rPh>
    <rPh sb="3" eb="5">
      <t>セイヒン</t>
    </rPh>
    <phoneticPr fontId="0"/>
  </si>
  <si>
    <r>
      <rPr>
        <sz val="10"/>
        <rFont val="ＭＳ Ｐゴシック"/>
        <family val="3"/>
        <charset val="128"/>
      </rPr>
      <t>　衣料</t>
    </r>
    <rPh sb="1" eb="3">
      <t>イリョウ</t>
    </rPh>
    <phoneticPr fontId="0"/>
  </si>
  <si>
    <r>
      <rPr>
        <sz val="10"/>
        <rFont val="ＭＳ Ｐゴシック"/>
        <family val="3"/>
        <charset val="128"/>
      </rPr>
      <t>　たばこ</t>
    </r>
  </si>
  <si>
    <r>
      <rPr>
        <sz val="10"/>
        <rFont val="ＭＳ Ｐゴシック"/>
        <family val="3"/>
        <charset val="128"/>
      </rPr>
      <t>　皮なめし・皮革製品・靴</t>
    </r>
    <rPh sb="1" eb="2">
      <t>カワ</t>
    </rPh>
    <rPh sb="6" eb="8">
      <t>ヒカク</t>
    </rPh>
    <rPh sb="8" eb="10">
      <t>セイヒン</t>
    </rPh>
    <rPh sb="11" eb="12">
      <t>クツ</t>
    </rPh>
    <phoneticPr fontId="0"/>
  </si>
  <si>
    <r>
      <rPr>
        <sz val="10"/>
        <rFont val="ＭＳ Ｐゴシック"/>
        <family val="3"/>
        <charset val="128"/>
      </rPr>
      <t>　木・木製品（家具を除く）</t>
    </r>
    <rPh sb="7" eb="9">
      <t>カグ</t>
    </rPh>
    <rPh sb="10" eb="11">
      <t>ノゾ</t>
    </rPh>
    <phoneticPr fontId="10"/>
  </si>
  <si>
    <r>
      <rPr>
        <sz val="10"/>
        <rFont val="ＭＳ Ｐゴシック"/>
        <family val="3"/>
        <charset val="128"/>
      </rPr>
      <t>　出版・印刷・記録メディア</t>
    </r>
    <rPh sb="1" eb="3">
      <t>シュッパン</t>
    </rPh>
    <rPh sb="4" eb="6">
      <t>インサツ</t>
    </rPh>
    <rPh sb="7" eb="9">
      <t>キロク</t>
    </rPh>
    <phoneticPr fontId="0"/>
  </si>
  <si>
    <r>
      <rPr>
        <sz val="10"/>
        <rFont val="ＭＳ Ｐゴシック"/>
        <family val="3"/>
        <charset val="128"/>
      </rPr>
      <t>　化学製品</t>
    </r>
    <rPh sb="1" eb="3">
      <t>カガク</t>
    </rPh>
    <rPh sb="3" eb="5">
      <t>セイヒン</t>
    </rPh>
    <phoneticPr fontId="0"/>
  </si>
  <si>
    <r>
      <rPr>
        <sz val="10"/>
        <rFont val="ＭＳ Ｐゴシック"/>
        <family val="3"/>
        <charset val="128"/>
      </rPr>
      <t>　卑金属</t>
    </r>
    <rPh sb="1" eb="4">
      <t>ヒキンゾク</t>
    </rPh>
    <phoneticPr fontId="0"/>
  </si>
  <si>
    <r>
      <rPr>
        <sz val="10"/>
        <rFont val="ＭＳ Ｐゴシック"/>
        <family val="3"/>
        <charset val="128"/>
      </rPr>
      <t>　その他非金属製品</t>
    </r>
    <rPh sb="3" eb="4">
      <t>タ</t>
    </rPh>
    <rPh sb="4" eb="5">
      <t>ヒ</t>
    </rPh>
    <rPh sb="5" eb="7">
      <t>キンゾク</t>
    </rPh>
    <rPh sb="7" eb="9">
      <t>セイヒン</t>
    </rPh>
    <phoneticPr fontId="0"/>
  </si>
  <si>
    <r>
      <rPr>
        <sz val="10"/>
        <rFont val="ＭＳ Ｐゴシック"/>
        <family val="3"/>
        <charset val="128"/>
      </rPr>
      <t>石炭・石油精製品</t>
    </r>
    <rPh sb="0" eb="2">
      <t>セキタン</t>
    </rPh>
    <rPh sb="3" eb="5">
      <t>セキユ</t>
    </rPh>
    <rPh sb="5" eb="7">
      <t>セイセイ</t>
    </rPh>
    <rPh sb="7" eb="8">
      <t>ヒン</t>
    </rPh>
    <phoneticPr fontId="0"/>
  </si>
  <si>
    <r>
      <rPr>
        <sz val="10"/>
        <rFont val="ＭＳ Ｐゴシック"/>
        <family val="3"/>
        <charset val="128"/>
      </rPr>
      <t>電気・水道小計</t>
    </r>
    <rPh sb="0" eb="2">
      <t>デンキ</t>
    </rPh>
    <rPh sb="3" eb="5">
      <t>スイドウ</t>
    </rPh>
    <rPh sb="5" eb="7">
      <t>ショウケイ</t>
    </rPh>
    <phoneticPr fontId="0"/>
  </si>
  <si>
    <t>工業総生産の構成</t>
  </si>
  <si>
    <t>％</t>
  </si>
  <si>
    <r>
      <rPr>
        <sz val="10"/>
        <rFont val="ＭＳ Ｐゴシック"/>
        <family val="3"/>
        <charset val="128"/>
      </rPr>
      <t>主要製品生産量</t>
    </r>
  </si>
  <si>
    <r>
      <rPr>
        <sz val="10"/>
        <rFont val="ＭＳ Ｐゴシック"/>
        <family val="3"/>
        <charset val="128"/>
      </rPr>
      <t>石炭</t>
    </r>
    <rPh sb="0" eb="2">
      <t>セキタン</t>
    </rPh>
    <phoneticPr fontId="0"/>
  </si>
  <si>
    <r>
      <t>100</t>
    </r>
    <r>
      <rPr>
        <sz val="10"/>
        <rFont val="ＭＳ Ｐゴシック"/>
        <family val="3"/>
        <charset val="128"/>
      </rPr>
      <t>万トン</t>
    </r>
  </si>
  <si>
    <r>
      <rPr>
        <sz val="10"/>
        <rFont val="ＭＳ Ｐゴシック"/>
        <family val="3"/>
        <charset val="128"/>
      </rPr>
      <t>原油</t>
    </r>
    <rPh sb="0" eb="2">
      <t>ゲンユ</t>
    </rPh>
    <phoneticPr fontId="0"/>
  </si>
  <si>
    <r>
      <rPr>
        <sz val="10"/>
        <rFont val="ＭＳ Ｐゴシック"/>
        <family val="3"/>
        <charset val="128"/>
      </rPr>
      <t>千バレル</t>
    </r>
    <rPh sb="0" eb="1">
      <t>セン</t>
    </rPh>
    <phoneticPr fontId="0"/>
  </si>
  <si>
    <r>
      <rPr>
        <sz val="10"/>
        <rFont val="ＭＳ Ｐゴシック"/>
        <family val="3"/>
        <charset val="128"/>
      </rPr>
      <t>蛍石精鉱</t>
    </r>
    <rPh sb="0" eb="1">
      <t>ホタル</t>
    </rPh>
    <rPh sb="1" eb="2">
      <t>イシ</t>
    </rPh>
    <rPh sb="2" eb="4">
      <t>セイコウ</t>
    </rPh>
    <phoneticPr fontId="0"/>
  </si>
  <si>
    <r>
      <rPr>
        <sz val="10"/>
        <rFont val="ＭＳ Ｐゴシック"/>
        <family val="3"/>
        <charset val="128"/>
      </rPr>
      <t>蛍石</t>
    </r>
    <rPh sb="0" eb="1">
      <t>ホタル</t>
    </rPh>
    <rPh sb="1" eb="2">
      <t>イシ</t>
    </rPh>
    <phoneticPr fontId="0"/>
  </si>
  <si>
    <r>
      <rPr>
        <sz val="10"/>
        <rFont val="ＭＳ Ｐゴシック"/>
        <family val="3"/>
        <charset val="128"/>
      </rPr>
      <t>銅精鉱</t>
    </r>
  </si>
  <si>
    <r>
      <rPr>
        <sz val="10"/>
        <rFont val="ＭＳ Ｐゴシック"/>
        <family val="3"/>
        <charset val="128"/>
      </rPr>
      <t>モリブデン精鉱</t>
    </r>
  </si>
  <si>
    <r>
      <rPr>
        <sz val="10"/>
        <rFont val="ＭＳ Ｐゴシック"/>
        <family val="3"/>
        <charset val="128"/>
      </rPr>
      <t>亜鉛精鉱</t>
    </r>
    <rPh sb="0" eb="2">
      <t>アエン</t>
    </rPh>
    <rPh sb="2" eb="4">
      <t>セイコウ</t>
    </rPh>
    <phoneticPr fontId="0"/>
  </si>
  <si>
    <r>
      <rPr>
        <sz val="10"/>
        <rFont val="ＭＳ Ｐゴシック"/>
        <family val="3"/>
        <charset val="128"/>
      </rPr>
      <t>金</t>
    </r>
    <rPh sb="0" eb="1">
      <t>キン</t>
    </rPh>
    <phoneticPr fontId="0"/>
  </si>
  <si>
    <r>
      <rPr>
        <sz val="10"/>
        <rFont val="ＭＳ Ｐゴシック"/>
        <family val="3"/>
        <charset val="128"/>
      </rPr>
      <t>トン</t>
    </r>
    <phoneticPr fontId="0"/>
  </si>
  <si>
    <r>
      <rPr>
        <sz val="10"/>
        <rFont val="ＭＳ Ｐゴシック"/>
        <family val="3"/>
        <charset val="128"/>
      </rPr>
      <t>鉄鉱石</t>
    </r>
    <rPh sb="0" eb="1">
      <t>テツ</t>
    </rPh>
    <rPh sb="1" eb="3">
      <t>コウセキ</t>
    </rPh>
    <phoneticPr fontId="0"/>
  </si>
  <si>
    <r>
      <rPr>
        <sz val="10"/>
        <rFont val="ＭＳ Ｐゴシック"/>
        <family val="3"/>
        <charset val="128"/>
      </rPr>
      <t>鉄鉱石精鉱</t>
    </r>
    <rPh sb="0" eb="3">
      <t>テッコウセキ</t>
    </rPh>
    <rPh sb="3" eb="5">
      <t>セイコウ</t>
    </rPh>
    <phoneticPr fontId="0"/>
  </si>
  <si>
    <r>
      <rPr>
        <sz val="10"/>
        <rFont val="ＭＳ Ｐゴシック"/>
        <family val="3"/>
        <charset val="128"/>
      </rPr>
      <t>セメント</t>
    </r>
  </si>
  <si>
    <r>
      <rPr>
        <sz val="10"/>
        <rFont val="ＭＳ Ｐゴシック"/>
        <family val="3"/>
        <charset val="128"/>
      </rPr>
      <t>鋼ビレット</t>
    </r>
    <rPh sb="0" eb="1">
      <t>ハガネ</t>
    </rPh>
    <phoneticPr fontId="0"/>
  </si>
  <si>
    <r>
      <rPr>
        <sz val="10"/>
        <rFont val="ＭＳ Ｐゴシック"/>
        <family val="3"/>
        <charset val="128"/>
      </rPr>
      <t>鋳物</t>
    </r>
    <r>
      <rPr>
        <sz val="10"/>
        <rFont val="Aptos Narrow"/>
        <family val="2"/>
      </rPr>
      <t xml:space="preserve"> </t>
    </r>
  </si>
  <si>
    <r>
      <t>99.99</t>
    </r>
    <r>
      <rPr>
        <sz val="10"/>
        <rFont val="ＭＳ Ｐゴシック"/>
        <family val="3"/>
        <charset val="128"/>
      </rPr>
      <t>％銅</t>
    </r>
    <rPh sb="6" eb="7">
      <t>ドウ</t>
    </rPh>
    <phoneticPr fontId="0"/>
  </si>
  <si>
    <r>
      <rPr>
        <sz val="10"/>
        <rFont val="ＭＳ Ｐゴシック"/>
        <family val="3"/>
        <charset val="128"/>
      </rPr>
      <t>枕木</t>
    </r>
  </si>
  <si>
    <r>
      <rPr>
        <sz val="10"/>
        <rFont val="ＭＳ Ｐゴシック"/>
        <family val="3"/>
        <charset val="128"/>
      </rPr>
      <t>電線</t>
    </r>
    <rPh sb="0" eb="2">
      <t>デンセン</t>
    </rPh>
    <phoneticPr fontId="0"/>
  </si>
  <si>
    <r>
      <rPr>
        <sz val="10"/>
        <rFont val="ＭＳ Ｐゴシック"/>
        <family val="3"/>
        <charset val="128"/>
      </rPr>
      <t>肉</t>
    </r>
    <rPh sb="0" eb="1">
      <t>ニク</t>
    </rPh>
    <phoneticPr fontId="0"/>
  </si>
  <si>
    <r>
      <rPr>
        <sz val="10"/>
        <rFont val="ＭＳ Ｐゴシック"/>
        <family val="3"/>
        <charset val="128"/>
      </rPr>
      <t>缶詰肉</t>
    </r>
    <rPh sb="0" eb="2">
      <t>カンヅメ</t>
    </rPh>
    <rPh sb="2" eb="3">
      <t>ニク</t>
    </rPh>
    <phoneticPr fontId="0"/>
  </si>
  <si>
    <r>
      <rPr>
        <sz val="10"/>
        <rFont val="ＭＳ Ｐゴシック"/>
        <family val="3"/>
        <charset val="128"/>
      </rPr>
      <t>ソーセージ</t>
    </r>
  </si>
  <si>
    <r>
      <rPr>
        <sz val="10"/>
        <rFont val="ＭＳ Ｐゴシック"/>
        <family val="3"/>
        <charset val="128"/>
      </rPr>
      <t>腸</t>
    </r>
    <rPh sb="0" eb="1">
      <t>チョウ</t>
    </rPh>
    <phoneticPr fontId="0"/>
  </si>
  <si>
    <r>
      <rPr>
        <sz val="10"/>
        <rFont val="ＭＳ Ｐゴシック"/>
        <family val="3"/>
        <charset val="128"/>
      </rPr>
      <t>千本</t>
    </r>
    <rPh sb="0" eb="1">
      <t>セン</t>
    </rPh>
    <rPh sb="1" eb="2">
      <t>ホン</t>
    </rPh>
    <phoneticPr fontId="0"/>
  </si>
  <si>
    <r>
      <rPr>
        <sz val="10"/>
        <rFont val="ＭＳ Ｐゴシック"/>
        <family val="3"/>
        <charset val="128"/>
      </rPr>
      <t>乳・乳製品</t>
    </r>
    <rPh sb="0" eb="1">
      <t>ニュウ</t>
    </rPh>
    <rPh sb="2" eb="5">
      <t>ニュウセイヒン</t>
    </rPh>
    <phoneticPr fontId="0"/>
  </si>
  <si>
    <r>
      <t>100</t>
    </r>
    <r>
      <rPr>
        <sz val="10"/>
        <rFont val="ＭＳ Ｐゴシック"/>
        <family val="3"/>
        <charset val="128"/>
      </rPr>
      <t>万リットル</t>
    </r>
  </si>
  <si>
    <r>
      <rPr>
        <sz val="10"/>
        <rFont val="ＭＳ Ｐゴシック"/>
        <family val="3"/>
        <charset val="128"/>
      </rPr>
      <t>小麦粉</t>
    </r>
  </si>
  <si>
    <r>
      <rPr>
        <sz val="10"/>
        <rFont val="ＭＳ Ｐゴシック"/>
        <family val="3"/>
        <charset val="128"/>
      </rPr>
      <t>タバコ（</t>
    </r>
    <r>
      <rPr>
        <sz val="10"/>
        <rFont val="Aptos Narrow"/>
        <family val="2"/>
      </rPr>
      <t>200</t>
    </r>
    <r>
      <rPr>
        <sz val="10"/>
        <rFont val="ＭＳ Ｐゴシック"/>
        <family val="3"/>
        <charset val="128"/>
      </rPr>
      <t>本入り）</t>
    </r>
  </si>
  <si>
    <r>
      <rPr>
        <sz val="10"/>
        <rFont val="ＭＳ Ｐゴシック"/>
        <family val="3"/>
        <charset val="128"/>
      </rPr>
      <t>ウォッカ、ワイン</t>
    </r>
  </si>
  <si>
    <r>
      <rPr>
        <sz val="10"/>
        <rFont val="ＭＳ Ｐゴシック"/>
        <family val="3"/>
        <charset val="128"/>
      </rPr>
      <t>ビール</t>
    </r>
  </si>
  <si>
    <r>
      <rPr>
        <sz val="10"/>
        <rFont val="ＭＳ Ｐゴシック"/>
        <family val="3"/>
        <charset val="128"/>
      </rPr>
      <t>純水、ソフトドリンク、ジュース</t>
    </r>
  </si>
  <si>
    <r>
      <rPr>
        <sz val="10"/>
        <rFont val="ＭＳ Ｐゴシック"/>
        <family val="3"/>
        <charset val="128"/>
      </rPr>
      <t>薬品（錠剤）</t>
    </r>
  </si>
  <si>
    <r>
      <rPr>
        <sz val="10"/>
        <rFont val="ＭＳ Ｐゴシック"/>
        <family val="3"/>
        <charset val="128"/>
      </rPr>
      <t>薬品（液体）</t>
    </r>
  </si>
  <si>
    <r>
      <rPr>
        <sz val="10"/>
        <rFont val="ＭＳ Ｐゴシック"/>
        <family val="3"/>
        <charset val="128"/>
      </rPr>
      <t>製毛カシミヤ</t>
    </r>
    <rPh sb="0" eb="1">
      <t>セイ</t>
    </rPh>
    <rPh sb="1" eb="2">
      <t>モウ</t>
    </rPh>
    <phoneticPr fontId="0"/>
  </si>
  <si>
    <r>
      <rPr>
        <sz val="10"/>
        <rFont val="ＭＳ Ｐゴシック"/>
        <family val="3"/>
        <charset val="128"/>
      </rPr>
      <t>ラクダの毛布</t>
    </r>
    <rPh sb="4" eb="6">
      <t>モウフ</t>
    </rPh>
    <phoneticPr fontId="0"/>
  </si>
  <si>
    <r>
      <rPr>
        <sz val="10"/>
        <rFont val="ＭＳ Ｐゴシック"/>
        <family val="3"/>
        <charset val="128"/>
      </rPr>
      <t>千メートル</t>
    </r>
    <rPh sb="0" eb="1">
      <t>セン</t>
    </rPh>
    <phoneticPr fontId="0"/>
  </si>
  <si>
    <r>
      <rPr>
        <sz val="10"/>
        <rFont val="ＭＳ Ｐゴシック"/>
        <family val="3"/>
        <charset val="128"/>
      </rPr>
      <t>洗い上げ羊毛</t>
    </r>
    <rPh sb="0" eb="1">
      <t>アラ</t>
    </rPh>
    <rPh sb="2" eb="3">
      <t>ア</t>
    </rPh>
    <rPh sb="4" eb="6">
      <t>ヨウモウ</t>
    </rPh>
    <phoneticPr fontId="0"/>
  </si>
  <si>
    <r>
      <rPr>
        <sz val="10"/>
        <rFont val="ＭＳ Ｐゴシック"/>
        <family val="3"/>
        <charset val="128"/>
      </rPr>
      <t>絨毯</t>
    </r>
    <rPh sb="0" eb="2">
      <t>ジュウタン</t>
    </rPh>
    <phoneticPr fontId="0"/>
  </si>
  <si>
    <r>
      <rPr>
        <sz val="10"/>
        <rFont val="ＭＳ Ｐゴシック"/>
        <family val="3"/>
        <charset val="128"/>
      </rPr>
      <t>千平方メートル</t>
    </r>
    <rPh sb="0" eb="1">
      <t>セン</t>
    </rPh>
    <rPh sb="1" eb="3">
      <t>ヘイホウ</t>
    </rPh>
    <phoneticPr fontId="0"/>
  </si>
  <si>
    <r>
      <rPr>
        <sz val="10"/>
        <rFont val="ＭＳ Ｐゴシック"/>
        <family val="3"/>
        <charset val="128"/>
      </rPr>
      <t>カシミヤ製品</t>
    </r>
    <rPh sb="4" eb="6">
      <t>セイヒン</t>
    </rPh>
    <phoneticPr fontId="0"/>
  </si>
  <si>
    <r>
      <rPr>
        <sz val="10"/>
        <rFont val="ＭＳ Ｐゴシック"/>
        <family val="3"/>
        <charset val="128"/>
      </rPr>
      <t>千点</t>
    </r>
    <rPh sb="0" eb="1">
      <t>セン</t>
    </rPh>
    <rPh sb="1" eb="2">
      <t>テン</t>
    </rPh>
    <phoneticPr fontId="0"/>
  </si>
  <si>
    <r>
      <rPr>
        <sz val="10"/>
        <rFont val="ＭＳ Ｐゴシック"/>
        <family val="3"/>
        <charset val="128"/>
      </rPr>
      <t>フェルト</t>
    </r>
  </si>
  <si>
    <r>
      <rPr>
        <sz val="10"/>
        <rFont val="ＭＳ Ｐゴシック"/>
        <family val="3"/>
        <charset val="128"/>
      </rPr>
      <t>フェルトの靴</t>
    </r>
    <rPh sb="5" eb="6">
      <t>クツ</t>
    </rPh>
    <phoneticPr fontId="0"/>
  </si>
  <si>
    <r>
      <rPr>
        <sz val="10"/>
        <rFont val="ＭＳ Ｐゴシック"/>
        <family val="3"/>
        <charset val="128"/>
      </rPr>
      <t>千足</t>
    </r>
    <rPh sb="0" eb="1">
      <t>セン</t>
    </rPh>
    <rPh sb="1" eb="2">
      <t>ソク</t>
    </rPh>
    <phoneticPr fontId="0"/>
  </si>
  <si>
    <r>
      <rPr>
        <sz val="10"/>
        <rFont val="ＭＳ Ｐゴシック"/>
        <family val="3"/>
        <charset val="128"/>
      </rPr>
      <t>革靴</t>
    </r>
    <rPh sb="0" eb="1">
      <t>カワ</t>
    </rPh>
    <rPh sb="1" eb="2">
      <t>クツ</t>
    </rPh>
    <phoneticPr fontId="0"/>
  </si>
  <si>
    <r>
      <rPr>
        <sz val="10"/>
        <rFont val="ＭＳ Ｐゴシック"/>
        <family val="3"/>
        <charset val="128"/>
      </rPr>
      <t>革服飾品</t>
    </r>
    <rPh sb="0" eb="1">
      <t>カワ</t>
    </rPh>
    <rPh sb="1" eb="4">
      <t>フクショクヒン</t>
    </rPh>
    <phoneticPr fontId="0"/>
  </si>
  <si>
    <r>
      <rPr>
        <sz val="10"/>
        <rFont val="ＭＳ Ｐゴシック"/>
        <family val="3"/>
        <charset val="128"/>
      </rPr>
      <t>千着</t>
    </r>
    <rPh sb="0" eb="1">
      <t>セン</t>
    </rPh>
    <rPh sb="1" eb="2">
      <t>チャク</t>
    </rPh>
    <phoneticPr fontId="0"/>
  </si>
  <si>
    <r>
      <rPr>
        <sz val="10"/>
        <rFont val="ＭＳ Ｐゴシック"/>
        <family val="3"/>
        <charset val="128"/>
      </rPr>
      <t>羊皮のコート</t>
    </r>
    <rPh sb="0" eb="1">
      <t>ヒツジ</t>
    </rPh>
    <rPh sb="1" eb="2">
      <t>カワ</t>
    </rPh>
    <phoneticPr fontId="0"/>
  </si>
  <si>
    <r>
      <rPr>
        <sz val="10"/>
        <rFont val="ＭＳ Ｐゴシック"/>
        <family val="3"/>
        <charset val="128"/>
      </rPr>
      <t>電気</t>
    </r>
    <rPh sb="0" eb="2">
      <t>デンキ</t>
    </rPh>
    <phoneticPr fontId="0"/>
  </si>
  <si>
    <t>GWh</t>
  </si>
  <si>
    <r>
      <rPr>
        <sz val="10"/>
        <rFont val="ＭＳ Ｐゴシック"/>
        <family val="3"/>
        <charset val="128"/>
      </rPr>
      <t>熱エネルギー</t>
    </r>
    <rPh sb="0" eb="1">
      <t>ネツ</t>
    </rPh>
    <phoneticPr fontId="0"/>
  </si>
  <si>
    <r>
      <rPr>
        <sz val="10"/>
        <rFont val="ＭＳ Ｐゴシック"/>
        <family val="3"/>
        <charset val="128"/>
      </rPr>
      <t>千</t>
    </r>
    <r>
      <rPr>
        <sz val="10"/>
        <rFont val="Aptos Narrow"/>
        <family val="2"/>
      </rPr>
      <t>Gcal</t>
    </r>
    <rPh sb="0" eb="1">
      <t>セン</t>
    </rPh>
    <phoneticPr fontId="0"/>
  </si>
  <si>
    <r>
      <rPr>
        <sz val="10"/>
        <rFont val="ＭＳ Ｐゴシック"/>
        <family val="3"/>
        <charset val="128"/>
      </rPr>
      <t>水道</t>
    </r>
    <rPh sb="0" eb="2">
      <t>スイドウ</t>
    </rPh>
    <phoneticPr fontId="0"/>
  </si>
  <si>
    <r>
      <rPr>
        <sz val="10"/>
        <rFont val="ＭＳ Ｐゴシック"/>
        <family val="3"/>
        <charset val="128"/>
      </rPr>
      <t>輸送</t>
    </r>
  </si>
  <si>
    <r>
      <rPr>
        <sz val="10"/>
        <rFont val="ＭＳ Ｐゴシック"/>
        <family val="3"/>
        <charset val="128"/>
      </rPr>
      <t>貨物量合計</t>
    </r>
    <rPh sb="0" eb="2">
      <t>カモツ</t>
    </rPh>
    <rPh sb="2" eb="3">
      <t>リョウ</t>
    </rPh>
    <rPh sb="3" eb="5">
      <t>ゴウケイ</t>
    </rPh>
    <phoneticPr fontId="0"/>
  </si>
  <si>
    <r>
      <t>10</t>
    </r>
    <r>
      <rPr>
        <sz val="10"/>
        <rFont val="ＭＳ Ｐゴシック"/>
        <family val="3"/>
        <charset val="128"/>
      </rPr>
      <t>億トンキロ</t>
    </r>
  </si>
  <si>
    <r>
      <rPr>
        <sz val="10"/>
        <rFont val="ＭＳ Ｐゴシック"/>
        <family val="3"/>
        <charset val="128"/>
      </rPr>
      <t>　鉄道</t>
    </r>
    <rPh sb="1" eb="3">
      <t>テツドウ</t>
    </rPh>
    <phoneticPr fontId="0"/>
  </si>
  <si>
    <r>
      <t xml:space="preserve">   </t>
    </r>
    <r>
      <rPr>
        <sz val="10"/>
        <rFont val="ＭＳ Ｐゴシック"/>
        <family val="3"/>
        <charset val="128"/>
      </rPr>
      <t>道路</t>
    </r>
  </si>
  <si>
    <r>
      <rPr>
        <sz val="10"/>
        <rFont val="ＭＳ Ｐゴシック"/>
        <family val="3"/>
        <charset val="128"/>
      </rPr>
      <t>旅客合計</t>
    </r>
    <rPh sb="0" eb="2">
      <t>リョカク</t>
    </rPh>
    <rPh sb="2" eb="4">
      <t>ゴウケイ</t>
    </rPh>
    <phoneticPr fontId="0"/>
  </si>
  <si>
    <r>
      <t>100</t>
    </r>
    <r>
      <rPr>
        <sz val="10"/>
        <rFont val="ＭＳ Ｐゴシック"/>
        <family val="3"/>
        <charset val="128"/>
      </rPr>
      <t>万人キロ</t>
    </r>
  </si>
  <si>
    <r>
      <rPr>
        <sz val="10"/>
        <rFont val="ＭＳ Ｐゴシック"/>
        <family val="3"/>
        <charset val="128"/>
      </rPr>
      <t>　道路</t>
    </r>
    <rPh sb="1" eb="3">
      <t>ドウロ</t>
    </rPh>
    <phoneticPr fontId="0"/>
  </si>
  <si>
    <r>
      <rPr>
        <sz val="10"/>
        <rFont val="ＭＳ Ｐゴシック"/>
        <family val="3"/>
        <charset val="128"/>
      </rPr>
      <t>　航空</t>
    </r>
    <rPh sb="1" eb="3">
      <t>コウクウ</t>
    </rPh>
    <phoneticPr fontId="0"/>
  </si>
  <si>
    <r>
      <rPr>
        <sz val="10"/>
        <rFont val="ＭＳ Ｐゴシック"/>
        <family val="3"/>
        <charset val="128"/>
      </rPr>
      <t>車両台数</t>
    </r>
    <rPh sb="0" eb="2">
      <t>シャリョウ</t>
    </rPh>
    <rPh sb="2" eb="4">
      <t>ダイスウ</t>
    </rPh>
    <phoneticPr fontId="0"/>
  </si>
  <si>
    <r>
      <rPr>
        <sz val="10"/>
        <rFont val="ＭＳ Ｐゴシック"/>
        <family val="3"/>
        <charset val="128"/>
      </rPr>
      <t>千台</t>
    </r>
    <rPh sb="0" eb="1">
      <t>セン</t>
    </rPh>
    <rPh sb="1" eb="2">
      <t>ダイ</t>
    </rPh>
    <phoneticPr fontId="0"/>
  </si>
  <si>
    <r>
      <rPr>
        <sz val="10"/>
        <rFont val="ＭＳ Ｐゴシック"/>
        <family val="3"/>
        <charset val="128"/>
      </rPr>
      <t>　個人所有</t>
    </r>
    <rPh sb="1" eb="3">
      <t>コジン</t>
    </rPh>
    <rPh sb="3" eb="5">
      <t>ショユウ</t>
    </rPh>
    <phoneticPr fontId="0"/>
  </si>
  <si>
    <r>
      <rPr>
        <sz val="10"/>
        <rFont val="ＭＳ Ｐゴシック"/>
        <family val="3"/>
        <charset val="128"/>
      </rPr>
      <t>改良道路の総延長</t>
    </r>
    <rPh sb="0" eb="2">
      <t>カイリョウ</t>
    </rPh>
    <rPh sb="2" eb="4">
      <t>ドウロ</t>
    </rPh>
    <rPh sb="5" eb="6">
      <t>ソウ</t>
    </rPh>
    <rPh sb="6" eb="8">
      <t>エンチョウ</t>
    </rPh>
    <phoneticPr fontId="0"/>
  </si>
  <si>
    <r>
      <rPr>
        <sz val="10"/>
        <rFont val="ＭＳ Ｐゴシック"/>
        <family val="3"/>
        <charset val="128"/>
      </rPr>
      <t>千キロメートル</t>
    </r>
    <rPh sb="0" eb="1">
      <t>セン</t>
    </rPh>
    <phoneticPr fontId="0"/>
  </si>
  <si>
    <r>
      <rPr>
        <sz val="10"/>
        <rFont val="ＭＳ Ｐゴシック"/>
        <family val="3"/>
        <charset val="128"/>
      </rPr>
      <t>　舗装</t>
    </r>
    <rPh sb="1" eb="3">
      <t>ホソウ</t>
    </rPh>
    <phoneticPr fontId="0"/>
  </si>
  <si>
    <r>
      <rPr>
        <sz val="10"/>
        <rFont val="ＭＳ Ｐゴシック"/>
        <family val="3"/>
        <charset val="128"/>
      </rPr>
      <t>情報・通信</t>
    </r>
  </si>
  <si>
    <r>
      <rPr>
        <sz val="10"/>
        <rFont val="ＭＳ Ｐゴシック"/>
        <family val="3"/>
        <charset val="128"/>
      </rPr>
      <t>電話回線数</t>
    </r>
  </si>
  <si>
    <t xml:space="preserve">千回線	</t>
  </si>
  <si>
    <r>
      <rPr>
        <sz val="10"/>
        <rFont val="ＭＳ Ｐゴシック"/>
        <family val="3"/>
        <charset val="128"/>
      </rPr>
      <t>パソコン台数</t>
    </r>
    <rPh sb="4" eb="6">
      <t>ダイスウ</t>
    </rPh>
    <phoneticPr fontId="0"/>
  </si>
  <si>
    <t>千人当たり</t>
  </si>
  <si>
    <r>
      <rPr>
        <sz val="10"/>
        <rFont val="ＭＳ Ｐゴシック"/>
        <family val="3"/>
        <charset val="128"/>
      </rPr>
      <t>携帯電話利用者数</t>
    </r>
    <r>
      <rPr>
        <sz val="10"/>
        <rFont val="Aptos Narrow"/>
        <family val="2"/>
      </rPr>
      <t>**</t>
    </r>
  </si>
  <si>
    <r>
      <rPr>
        <sz val="10"/>
        <rFont val="ＭＳ Ｐゴシック"/>
        <family val="3"/>
        <charset val="128"/>
      </rPr>
      <t>千人</t>
    </r>
    <rPh sb="0" eb="1">
      <t>セン</t>
    </rPh>
    <rPh sb="1" eb="2">
      <t>ニン</t>
    </rPh>
    <phoneticPr fontId="0"/>
  </si>
  <si>
    <r>
      <rPr>
        <sz val="10"/>
        <rFont val="ＭＳ Ｐゴシック"/>
        <family val="3"/>
        <charset val="128"/>
      </rPr>
      <t>インターネットプロバイダー数（</t>
    </r>
    <r>
      <rPr>
        <sz val="10"/>
        <rFont val="Aptos Narrow"/>
        <family val="2"/>
      </rPr>
      <t>ISP</t>
    </r>
    <r>
      <rPr>
        <sz val="10"/>
        <rFont val="ＭＳ Ｐゴシック"/>
        <family val="3"/>
        <charset val="128"/>
      </rPr>
      <t>）</t>
    </r>
  </si>
  <si>
    <r>
      <rPr>
        <sz val="10"/>
        <rFont val="ＭＳ Ｐゴシック"/>
        <family val="3"/>
        <charset val="128"/>
      </rPr>
      <t>数</t>
    </r>
    <rPh sb="0" eb="1">
      <t>スウ</t>
    </rPh>
    <phoneticPr fontId="0"/>
  </si>
  <si>
    <r>
      <rPr>
        <sz val="10"/>
        <rFont val="ＭＳ Ｐゴシック"/>
        <family val="3"/>
        <charset val="128"/>
      </rPr>
      <t>インターネットサービス利用者数</t>
    </r>
    <rPh sb="11" eb="14">
      <t>リヨウシャ</t>
    </rPh>
    <rPh sb="14" eb="15">
      <t>スウ</t>
    </rPh>
    <phoneticPr fontId="0"/>
  </si>
  <si>
    <r>
      <rPr>
        <sz val="10"/>
        <rFont val="ＭＳ Ｐゴシック"/>
        <family val="3"/>
        <charset val="128"/>
      </rPr>
      <t>ケーブルテレビ利用者数</t>
    </r>
    <rPh sb="7" eb="10">
      <t>リヨウシャ</t>
    </rPh>
    <rPh sb="10" eb="11">
      <t>スウ</t>
    </rPh>
    <phoneticPr fontId="0"/>
  </si>
  <si>
    <r>
      <rPr>
        <sz val="10"/>
        <rFont val="ＭＳ Ｐゴシック"/>
        <family val="3"/>
        <charset val="128"/>
      </rPr>
      <t>対外貿易</t>
    </r>
  </si>
  <si>
    <r>
      <rPr>
        <sz val="10"/>
        <rFont val="ＭＳ Ｐゴシック"/>
        <family val="3"/>
        <charset val="128"/>
      </rPr>
      <t>貿易総額</t>
    </r>
    <rPh sb="0" eb="2">
      <t>ボウエキ</t>
    </rPh>
    <rPh sb="2" eb="4">
      <t>ソウガク</t>
    </rPh>
    <phoneticPr fontId="0"/>
  </si>
  <si>
    <r>
      <rPr>
        <sz val="10"/>
        <rFont val="ＭＳ Ｐゴシック"/>
        <family val="3"/>
        <charset val="128"/>
      </rPr>
      <t>輸出</t>
    </r>
    <rPh sb="0" eb="2">
      <t>ユシュツ</t>
    </rPh>
    <phoneticPr fontId="0"/>
  </si>
  <si>
    <r>
      <rPr>
        <sz val="10"/>
        <rFont val="ＭＳ Ｐゴシック"/>
        <family val="3"/>
        <charset val="128"/>
      </rPr>
      <t>輸入</t>
    </r>
    <rPh sb="0" eb="2">
      <t>ユニュウ</t>
    </rPh>
    <phoneticPr fontId="0"/>
  </si>
  <si>
    <r>
      <rPr>
        <sz val="10"/>
        <rFont val="ＭＳ Ｐゴシック"/>
        <family val="3"/>
        <charset val="128"/>
      </rPr>
      <t>貿易収支</t>
    </r>
    <rPh sb="0" eb="2">
      <t>ボウエキ</t>
    </rPh>
    <rPh sb="2" eb="4">
      <t>シュウシ</t>
    </rPh>
    <phoneticPr fontId="0"/>
  </si>
  <si>
    <r>
      <rPr>
        <sz val="10"/>
        <rFont val="ＭＳ Ｐゴシック"/>
        <family val="3"/>
        <charset val="128"/>
      </rPr>
      <t>貿易収支の名目</t>
    </r>
    <r>
      <rPr>
        <sz val="10"/>
        <rFont val="Aptos Narrow"/>
        <family val="2"/>
      </rPr>
      <t>GDP</t>
    </r>
    <r>
      <rPr>
        <sz val="10"/>
        <rFont val="ＭＳ Ｐゴシック"/>
        <family val="3"/>
        <charset val="128"/>
      </rPr>
      <t>に占める割合</t>
    </r>
  </si>
  <si>
    <r>
      <rPr>
        <sz val="10"/>
        <rFont val="ＭＳ Ｐゴシック"/>
        <family val="3"/>
        <charset val="128"/>
      </rPr>
      <t>国別輸出額</t>
    </r>
  </si>
  <si>
    <r>
      <rPr>
        <sz val="10"/>
        <rFont val="ＭＳ Ｐゴシック"/>
        <family val="3"/>
        <charset val="128"/>
      </rPr>
      <t>中国</t>
    </r>
    <rPh sb="0" eb="2">
      <t>チュウゴク</t>
    </rPh>
    <phoneticPr fontId="0"/>
  </si>
  <si>
    <r>
      <rPr>
        <sz val="10"/>
        <rFont val="ＭＳ Ｐゴシック"/>
        <family val="3"/>
        <charset val="128"/>
      </rPr>
      <t>ロシア</t>
    </r>
  </si>
  <si>
    <r>
      <rPr>
        <sz val="10"/>
        <rFont val="ＭＳ Ｐゴシック"/>
        <family val="3"/>
        <charset val="128"/>
      </rPr>
      <t>韓国</t>
    </r>
    <rPh sb="0" eb="2">
      <t>カンコク</t>
    </rPh>
    <phoneticPr fontId="0"/>
  </si>
  <si>
    <r>
      <rPr>
        <sz val="10"/>
        <rFont val="ＭＳ Ｐゴシック"/>
        <family val="3"/>
        <charset val="128"/>
      </rPr>
      <t>日本</t>
    </r>
    <rPh sb="0" eb="2">
      <t>ニホン</t>
    </rPh>
    <phoneticPr fontId="0"/>
  </si>
  <si>
    <r>
      <rPr>
        <sz val="10"/>
        <rFont val="ＭＳ Ｐゴシック"/>
        <family val="3"/>
        <charset val="128"/>
      </rPr>
      <t>アメリカ</t>
    </r>
  </si>
  <si>
    <r>
      <rPr>
        <sz val="10"/>
        <rFont val="ＭＳ Ｐゴシック"/>
        <family val="3"/>
        <charset val="128"/>
      </rPr>
      <t>カナダ</t>
    </r>
    <phoneticPr fontId="0"/>
  </si>
  <si>
    <r>
      <rPr>
        <sz val="10"/>
        <rFont val="ＭＳ Ｐゴシック"/>
        <family val="3"/>
        <charset val="128"/>
      </rPr>
      <t>イギリス</t>
    </r>
  </si>
  <si>
    <r>
      <rPr>
        <sz val="10"/>
        <rFont val="ＭＳ Ｐゴシック"/>
        <family val="3"/>
        <charset val="128"/>
      </rPr>
      <t>イタリア</t>
    </r>
  </si>
  <si>
    <r>
      <rPr>
        <sz val="10"/>
        <rFont val="ＭＳ Ｐゴシック"/>
        <family val="3"/>
        <charset val="128"/>
      </rPr>
      <t>スイス</t>
    </r>
    <phoneticPr fontId="0"/>
  </si>
  <si>
    <r>
      <rPr>
        <sz val="10"/>
        <rFont val="ＭＳ Ｐゴシック"/>
        <family val="3"/>
        <charset val="128"/>
      </rPr>
      <t>シンガポール</t>
    </r>
    <phoneticPr fontId="0"/>
  </si>
  <si>
    <r>
      <rPr>
        <sz val="10"/>
        <rFont val="ＭＳ Ｐゴシック"/>
        <family val="3"/>
        <charset val="128"/>
      </rPr>
      <t>商品グループ別輸出額（</t>
    </r>
    <r>
      <rPr>
        <sz val="10"/>
        <rFont val="Aptos Narrow"/>
        <family val="2"/>
      </rPr>
      <t>SITC</t>
    </r>
    <r>
      <rPr>
        <sz val="10"/>
        <rFont val="ＭＳ Ｐゴシック"/>
        <family val="3"/>
        <charset val="128"/>
      </rPr>
      <t>分類）</t>
    </r>
    <rPh sb="0" eb="2">
      <t>ショウヒン</t>
    </rPh>
    <rPh sb="6" eb="7">
      <t>ベツ</t>
    </rPh>
    <rPh sb="7" eb="9">
      <t>ユシュツ</t>
    </rPh>
    <rPh sb="9" eb="10">
      <t>ガク</t>
    </rPh>
    <phoneticPr fontId="0"/>
  </si>
  <si>
    <r>
      <rPr>
        <sz val="10"/>
        <rFont val="ＭＳ Ｐゴシック"/>
        <family val="3"/>
        <charset val="128"/>
      </rPr>
      <t>食料品・動物</t>
    </r>
    <rPh sb="0" eb="3">
      <t>ショクリョウヒン</t>
    </rPh>
    <rPh sb="4" eb="6">
      <t>ドウブツ</t>
    </rPh>
    <phoneticPr fontId="0"/>
  </si>
  <si>
    <r>
      <rPr>
        <sz val="10"/>
        <rFont val="ＭＳ Ｐゴシック"/>
        <family val="3"/>
        <charset val="128"/>
      </rPr>
      <t>飲料・たばこ</t>
    </r>
    <rPh sb="0" eb="2">
      <t>インリョウ</t>
    </rPh>
    <phoneticPr fontId="0"/>
  </si>
  <si>
    <r>
      <rPr>
        <sz val="10"/>
        <rFont val="ＭＳ Ｐゴシック"/>
        <family val="3"/>
        <charset val="128"/>
      </rPr>
      <t>食用に適しない原材料（鉱物性燃料を除く）</t>
    </r>
    <rPh sb="0" eb="2">
      <t>ショクヨウ</t>
    </rPh>
    <rPh sb="3" eb="4">
      <t>テキ</t>
    </rPh>
    <rPh sb="7" eb="10">
      <t>ゲンザイリョウ</t>
    </rPh>
    <rPh sb="11" eb="14">
      <t>コウブツセイ</t>
    </rPh>
    <rPh sb="14" eb="16">
      <t>ネンリョウ</t>
    </rPh>
    <rPh sb="17" eb="18">
      <t>ノゾ</t>
    </rPh>
    <phoneticPr fontId="0"/>
  </si>
  <si>
    <t>鉱物性燃料、潤滑油、その他これらに類するもの</t>
    <rPh sb="0" eb="3">
      <t>コウブツセイ</t>
    </rPh>
    <rPh sb="3" eb="5">
      <t>ネンリョウ</t>
    </rPh>
    <rPh sb="6" eb="9">
      <t>ジュンカツユ</t>
    </rPh>
    <rPh sb="12" eb="13">
      <t>タ</t>
    </rPh>
    <rPh sb="17" eb="18">
      <t>ルイ</t>
    </rPh>
    <phoneticPr fontId="0"/>
  </si>
  <si>
    <r>
      <rPr>
        <sz val="10"/>
        <rFont val="ＭＳ Ｐゴシック"/>
        <family val="3"/>
        <charset val="128"/>
      </rPr>
      <t>動物性または植物性の油脂</t>
    </r>
    <rPh sb="0" eb="3">
      <t>ドウブツセイ</t>
    </rPh>
    <rPh sb="6" eb="9">
      <t>ショクブツセイ</t>
    </rPh>
    <rPh sb="10" eb="12">
      <t>ユシ</t>
    </rPh>
    <phoneticPr fontId="0"/>
  </si>
  <si>
    <r>
      <rPr>
        <sz val="10"/>
        <rFont val="ＭＳ Ｐゴシック"/>
        <family val="3"/>
        <charset val="128"/>
      </rPr>
      <t>化学工業生産品</t>
    </r>
    <rPh sb="0" eb="2">
      <t>カガク</t>
    </rPh>
    <rPh sb="2" eb="4">
      <t>コウギョウ</t>
    </rPh>
    <rPh sb="4" eb="7">
      <t>セイサンヒン</t>
    </rPh>
    <phoneticPr fontId="0"/>
  </si>
  <si>
    <r>
      <rPr>
        <sz val="10"/>
        <rFont val="ＭＳ Ｐゴシック"/>
        <family val="3"/>
        <charset val="128"/>
      </rPr>
      <t>原料別製品</t>
    </r>
    <rPh sb="0" eb="2">
      <t>ゲンリョウ</t>
    </rPh>
    <rPh sb="2" eb="3">
      <t>ベツ</t>
    </rPh>
    <rPh sb="3" eb="5">
      <t>セイヒン</t>
    </rPh>
    <phoneticPr fontId="0"/>
  </si>
  <si>
    <t>機械類・輸送用機器類</t>
    <rPh sb="0" eb="3">
      <t>キカイルイ</t>
    </rPh>
    <rPh sb="4" eb="6">
      <t>ユソウ</t>
    </rPh>
    <rPh sb="6" eb="7">
      <t>ヨウ</t>
    </rPh>
    <rPh sb="7" eb="9">
      <t>キキ</t>
    </rPh>
    <rPh sb="9" eb="10">
      <t>ルイ</t>
    </rPh>
    <phoneticPr fontId="0"/>
  </si>
  <si>
    <r>
      <rPr>
        <sz val="10"/>
        <rFont val="ＭＳ Ｐゴシック"/>
        <family val="3"/>
        <charset val="128"/>
      </rPr>
      <t>雑製品</t>
    </r>
    <rPh sb="0" eb="1">
      <t>ザツ</t>
    </rPh>
    <rPh sb="1" eb="3">
      <t>セイヒン</t>
    </rPh>
    <phoneticPr fontId="0"/>
  </si>
  <si>
    <r>
      <rPr>
        <sz val="10"/>
        <rFont val="ＭＳ Ｐゴシック"/>
        <family val="3"/>
        <charset val="128"/>
      </rPr>
      <t>特殊取扱品</t>
    </r>
    <rPh sb="0" eb="2">
      <t>トクシュ</t>
    </rPh>
    <rPh sb="2" eb="4">
      <t>トリアツカイ</t>
    </rPh>
    <rPh sb="4" eb="5">
      <t>ヒン</t>
    </rPh>
    <phoneticPr fontId="0"/>
  </si>
  <si>
    <r>
      <rPr>
        <sz val="10"/>
        <rFont val="ＭＳ Ｐゴシック"/>
        <family val="3"/>
        <charset val="128"/>
      </rPr>
      <t>主要輸出品目</t>
    </r>
  </si>
  <si>
    <r>
      <rPr>
        <sz val="10"/>
        <rFont val="ＭＳ Ｐゴシック"/>
        <family val="3"/>
        <charset val="128"/>
      </rPr>
      <t>蛍石鉱・精鉱</t>
    </r>
    <rPh sb="0" eb="2">
      <t>ホタルイシ</t>
    </rPh>
    <rPh sb="2" eb="3">
      <t>コウ</t>
    </rPh>
    <rPh sb="4" eb="6">
      <t>セイコウ</t>
    </rPh>
    <phoneticPr fontId="0"/>
  </si>
  <si>
    <r>
      <rPr>
        <sz val="10"/>
        <rFont val="ＭＳ Ｐゴシック"/>
        <family val="3"/>
        <charset val="128"/>
      </rPr>
      <t>亜鉛鉱・精鉱</t>
    </r>
    <rPh sb="0" eb="2">
      <t>アエン</t>
    </rPh>
    <rPh sb="2" eb="3">
      <t>コウ</t>
    </rPh>
    <rPh sb="4" eb="6">
      <t>セイコウ</t>
    </rPh>
    <phoneticPr fontId="0"/>
  </si>
  <si>
    <r>
      <rPr>
        <sz val="10"/>
        <rFont val="ＭＳ Ｐゴシック"/>
        <family val="3"/>
        <charset val="128"/>
      </rPr>
      <t>モリブデン精鉱</t>
    </r>
    <phoneticPr fontId="0"/>
  </si>
  <si>
    <r>
      <rPr>
        <sz val="10"/>
        <rFont val="ＭＳ Ｐゴシック"/>
        <family val="3"/>
        <charset val="128"/>
      </rPr>
      <t>タングステン鉱・精鉱</t>
    </r>
    <rPh sb="8" eb="10">
      <t>セイコウ</t>
    </rPh>
    <phoneticPr fontId="0"/>
  </si>
  <si>
    <r>
      <rPr>
        <sz val="10"/>
        <rFont val="ＭＳ Ｐゴシック"/>
        <family val="3"/>
        <charset val="128"/>
      </rPr>
      <t>ウォッカ</t>
    </r>
    <phoneticPr fontId="0"/>
  </si>
  <si>
    <r>
      <rPr>
        <sz val="10"/>
        <rFont val="ＭＳ Ｐゴシック"/>
        <family val="3"/>
        <charset val="128"/>
      </rPr>
      <t>千リットル</t>
    </r>
    <rPh sb="0" eb="1">
      <t>セン</t>
    </rPh>
    <phoneticPr fontId="0"/>
  </si>
  <si>
    <r>
      <rPr>
        <sz val="10"/>
        <rFont val="ＭＳ Ｐゴシック"/>
        <family val="3"/>
        <charset val="128"/>
      </rPr>
      <t>生皮</t>
    </r>
    <rPh sb="0" eb="1">
      <t>ナマ</t>
    </rPh>
    <rPh sb="1" eb="2">
      <t>カワ</t>
    </rPh>
    <phoneticPr fontId="0"/>
  </si>
  <si>
    <r>
      <rPr>
        <sz val="10"/>
        <rFont val="ＭＳ Ｐゴシック"/>
        <family val="3"/>
        <charset val="128"/>
      </rPr>
      <t>千点</t>
    </r>
  </si>
  <si>
    <r>
      <rPr>
        <sz val="10"/>
        <rFont val="ＭＳ Ｐゴシック"/>
        <family val="3"/>
        <charset val="128"/>
      </rPr>
      <t>鞣革</t>
    </r>
    <rPh sb="0" eb="1">
      <t>ナメ</t>
    </rPh>
    <rPh sb="1" eb="2">
      <t>カワ</t>
    </rPh>
    <phoneticPr fontId="0"/>
  </si>
  <si>
    <r>
      <t>100</t>
    </r>
    <r>
      <rPr>
        <sz val="10"/>
        <rFont val="ＭＳ Ｐゴシック"/>
        <family val="3"/>
        <charset val="128"/>
      </rPr>
      <t>万平方デシメートル</t>
    </r>
    <rPh sb="3" eb="4">
      <t>マン</t>
    </rPh>
    <rPh sb="4" eb="6">
      <t>ヘイホウ</t>
    </rPh>
    <phoneticPr fontId="0"/>
  </si>
  <si>
    <r>
      <rPr>
        <sz val="10"/>
        <rFont val="ＭＳ Ｐゴシック"/>
        <family val="3"/>
        <charset val="128"/>
      </rPr>
      <t>カシミア原毛</t>
    </r>
    <rPh sb="4" eb="6">
      <t>ゲンモウ</t>
    </rPh>
    <phoneticPr fontId="10"/>
  </si>
  <si>
    <r>
      <rPr>
        <sz val="10"/>
        <rFont val="ＭＳ Ｐゴシック"/>
        <family val="3"/>
        <charset val="128"/>
      </rPr>
      <t>羊毛</t>
    </r>
    <rPh sb="0" eb="2">
      <t>ヨウモウ</t>
    </rPh>
    <phoneticPr fontId="0"/>
  </si>
  <si>
    <r>
      <rPr>
        <sz val="10"/>
        <rFont val="ＭＳ Ｐゴシック"/>
        <family val="3"/>
        <charset val="128"/>
      </rPr>
      <t>ラクダの毛</t>
    </r>
    <rPh sb="4" eb="5">
      <t>モウ</t>
    </rPh>
    <phoneticPr fontId="0"/>
  </si>
  <si>
    <r>
      <rPr>
        <sz val="10"/>
        <rFont val="ＭＳ Ｐゴシック"/>
        <family val="3"/>
        <charset val="128"/>
      </rPr>
      <t>馬のたてがみ</t>
    </r>
    <rPh sb="0" eb="1">
      <t>ウマ</t>
    </rPh>
    <phoneticPr fontId="0"/>
  </si>
  <si>
    <r>
      <rPr>
        <sz val="10"/>
        <rFont val="ＭＳ Ｐゴシック"/>
        <family val="3"/>
        <charset val="128"/>
      </rPr>
      <t>ニット製品</t>
    </r>
    <rPh sb="3" eb="5">
      <t>セイヒン</t>
    </rPh>
    <phoneticPr fontId="0"/>
  </si>
  <si>
    <r>
      <rPr>
        <sz val="10"/>
        <rFont val="ＭＳ Ｐゴシック"/>
        <family val="3"/>
        <charset val="128"/>
      </rPr>
      <t>千点</t>
    </r>
    <rPh sb="0" eb="2">
      <t>センテン</t>
    </rPh>
    <phoneticPr fontId="0"/>
  </si>
  <si>
    <r>
      <rPr>
        <sz val="10"/>
        <rFont val="ＭＳ Ｐゴシック"/>
        <family val="3"/>
        <charset val="128"/>
      </rPr>
      <t>縫製品</t>
    </r>
    <rPh sb="0" eb="1">
      <t>ヌ</t>
    </rPh>
    <rPh sb="1" eb="3">
      <t>セイヒン</t>
    </rPh>
    <phoneticPr fontId="0"/>
  </si>
  <si>
    <r>
      <rPr>
        <sz val="10"/>
        <rFont val="ＭＳ Ｐゴシック"/>
        <family val="3"/>
        <charset val="128"/>
      </rPr>
      <t>国別輸入額</t>
    </r>
  </si>
  <si>
    <r>
      <rPr>
        <sz val="10"/>
        <rFont val="ＭＳ Ｐゴシック"/>
        <family val="3"/>
        <charset val="128"/>
      </rPr>
      <t>ロシア</t>
    </r>
    <phoneticPr fontId="0"/>
  </si>
  <si>
    <r>
      <rPr>
        <sz val="10"/>
        <rFont val="ＭＳ Ｐゴシック"/>
        <family val="3"/>
        <charset val="128"/>
      </rPr>
      <t xml:space="preserve">ベトナム	</t>
    </r>
  </si>
  <si>
    <r>
      <rPr>
        <sz val="10"/>
        <rFont val="ＭＳ Ｐゴシック"/>
        <family val="3"/>
        <charset val="128"/>
      </rPr>
      <t>アメリカ</t>
    </r>
    <phoneticPr fontId="0"/>
  </si>
  <si>
    <r>
      <rPr>
        <sz val="10"/>
        <rFont val="ＭＳ Ｐゴシック"/>
        <family val="3"/>
        <charset val="128"/>
      </rPr>
      <t>ドイツ</t>
    </r>
    <phoneticPr fontId="0"/>
  </si>
  <si>
    <r>
      <rPr>
        <sz val="10"/>
        <rFont val="ＭＳ Ｐゴシック"/>
        <family val="3"/>
        <charset val="128"/>
      </rPr>
      <t>商品グループ別輸入額（</t>
    </r>
    <r>
      <rPr>
        <sz val="10"/>
        <rFont val="Aptos Narrow"/>
        <family val="2"/>
      </rPr>
      <t>SITC</t>
    </r>
    <r>
      <rPr>
        <sz val="10"/>
        <rFont val="ＭＳ Ｐゴシック"/>
        <family val="3"/>
        <charset val="128"/>
      </rPr>
      <t>分類）</t>
    </r>
  </si>
  <si>
    <r>
      <rPr>
        <sz val="10"/>
        <rFont val="ＭＳ Ｐゴシック"/>
        <family val="3"/>
        <charset val="128"/>
      </rPr>
      <t>主要輸入品目
Ⅰ．食料品</t>
    </r>
    <phoneticPr fontId="0"/>
  </si>
  <si>
    <r>
      <rPr>
        <sz val="10"/>
        <rFont val="ＭＳ Ｐゴシック"/>
        <family val="3"/>
        <charset val="128"/>
      </rPr>
      <t>小麦</t>
    </r>
    <rPh sb="0" eb="2">
      <t>コムギ</t>
    </rPh>
    <phoneticPr fontId="0"/>
  </si>
  <si>
    <r>
      <rPr>
        <sz val="10"/>
        <rFont val="ＭＳ Ｐゴシック"/>
        <family val="3"/>
        <charset val="128"/>
      </rPr>
      <t>小麦粉</t>
    </r>
    <rPh sb="0" eb="3">
      <t>コムギコ</t>
    </rPh>
    <phoneticPr fontId="0"/>
  </si>
  <si>
    <r>
      <rPr>
        <sz val="10"/>
        <rFont val="ＭＳ Ｐゴシック"/>
        <family val="3"/>
        <charset val="128"/>
      </rPr>
      <t>植物油</t>
    </r>
    <rPh sb="0" eb="2">
      <t>ショクブツ</t>
    </rPh>
    <rPh sb="2" eb="3">
      <t>アブラ</t>
    </rPh>
    <phoneticPr fontId="0"/>
  </si>
  <si>
    <r>
      <rPr>
        <sz val="10"/>
        <rFont val="ＭＳ Ｐゴシック"/>
        <family val="3"/>
        <charset val="128"/>
      </rPr>
      <t>バター</t>
    </r>
  </si>
  <si>
    <r>
      <rPr>
        <sz val="10"/>
        <rFont val="ＭＳ Ｐゴシック"/>
        <family val="3"/>
        <charset val="128"/>
      </rPr>
      <t>グラニュー糖</t>
    </r>
    <rPh sb="5" eb="6">
      <t>トウ</t>
    </rPh>
    <phoneticPr fontId="0"/>
  </si>
  <si>
    <r>
      <rPr>
        <sz val="10"/>
        <rFont val="ＭＳ Ｐゴシック"/>
        <family val="3"/>
        <charset val="128"/>
      </rPr>
      <t>米</t>
    </r>
    <rPh sb="0" eb="1">
      <t>コメ</t>
    </rPh>
    <phoneticPr fontId="0"/>
  </si>
  <si>
    <r>
      <rPr>
        <sz val="10"/>
        <rFont val="ＭＳ Ｐゴシック"/>
        <family val="3"/>
        <charset val="128"/>
      </rPr>
      <t>じゃがいも</t>
    </r>
  </si>
  <si>
    <r>
      <rPr>
        <sz val="10"/>
        <rFont val="ＭＳ Ｐゴシック"/>
        <family val="3"/>
        <charset val="128"/>
      </rPr>
      <t>緑茶</t>
    </r>
    <rPh sb="0" eb="2">
      <t>リョクチャ</t>
    </rPh>
    <phoneticPr fontId="0"/>
  </si>
  <si>
    <r>
      <rPr>
        <sz val="10"/>
        <rFont val="ＭＳ Ｐゴシック"/>
        <family val="3"/>
        <charset val="128"/>
      </rPr>
      <t>果物</t>
    </r>
    <rPh sb="0" eb="2">
      <t>クダモノ</t>
    </rPh>
    <phoneticPr fontId="0"/>
  </si>
  <si>
    <r>
      <rPr>
        <sz val="10"/>
        <rFont val="ＭＳ Ｐゴシック"/>
        <family val="3"/>
        <charset val="128"/>
      </rPr>
      <t>清涼飲料</t>
    </r>
    <rPh sb="0" eb="2">
      <t>セイリョウ</t>
    </rPh>
    <rPh sb="2" eb="4">
      <t>インリョウ</t>
    </rPh>
    <phoneticPr fontId="0"/>
  </si>
  <si>
    <r>
      <rPr>
        <sz val="10"/>
        <rFont val="ＭＳ Ｐゴシック"/>
        <family val="3"/>
        <charset val="128"/>
      </rPr>
      <t>アルコール飲料</t>
    </r>
    <rPh sb="5" eb="7">
      <t>インリョウ</t>
    </rPh>
    <phoneticPr fontId="12"/>
  </si>
  <si>
    <r>
      <rPr>
        <sz val="10"/>
        <rFont val="ＭＳ Ｐゴシック"/>
        <family val="3"/>
        <charset val="128"/>
      </rPr>
      <t>巻たばこ</t>
    </r>
    <rPh sb="0" eb="1">
      <t>マキ</t>
    </rPh>
    <phoneticPr fontId="0"/>
  </si>
  <si>
    <r>
      <t>100</t>
    </r>
    <r>
      <rPr>
        <sz val="10"/>
        <rFont val="ＭＳ Ｐゴシック"/>
        <family val="3"/>
        <charset val="128"/>
      </rPr>
      <t>万本</t>
    </r>
  </si>
  <si>
    <r>
      <rPr>
        <sz val="10"/>
        <rFont val="ＭＳ Ｐゴシック"/>
        <family val="3"/>
        <charset val="128"/>
      </rPr>
      <t>たばこ</t>
    </r>
  </si>
  <si>
    <r>
      <rPr>
        <sz val="10"/>
        <rFont val="ＭＳ Ｐゴシック"/>
        <family val="3"/>
        <charset val="128"/>
      </rPr>
      <t>Ⅱ．非食品消費財</t>
    </r>
  </si>
  <si>
    <r>
      <rPr>
        <sz val="10"/>
        <rFont val="ＭＳ Ｐゴシック"/>
        <family val="3"/>
        <charset val="128"/>
      </rPr>
      <t>石鹸</t>
    </r>
    <rPh sb="0" eb="2">
      <t>セッケン</t>
    </rPh>
    <phoneticPr fontId="0"/>
  </si>
  <si>
    <r>
      <rPr>
        <sz val="10"/>
        <rFont val="ＭＳ Ｐゴシック"/>
        <family val="3"/>
        <charset val="128"/>
      </rPr>
      <t>洗剤</t>
    </r>
    <rPh sb="0" eb="2">
      <t>センザイ</t>
    </rPh>
    <phoneticPr fontId="0"/>
  </si>
  <si>
    <r>
      <rPr>
        <sz val="10"/>
        <rFont val="ＭＳ Ｐゴシック"/>
        <family val="3"/>
        <charset val="128"/>
      </rPr>
      <t>冷蔵庫・冷凍庫</t>
    </r>
    <rPh sb="0" eb="3">
      <t>レイゾウコ</t>
    </rPh>
    <rPh sb="4" eb="7">
      <t>レイトウコ</t>
    </rPh>
    <phoneticPr fontId="0"/>
  </si>
  <si>
    <r>
      <rPr>
        <sz val="10"/>
        <rFont val="ＭＳ Ｐゴシック"/>
        <family val="3"/>
        <charset val="128"/>
      </rPr>
      <t>千台</t>
    </r>
    <rPh sb="0" eb="2">
      <t>センダイ</t>
    </rPh>
    <phoneticPr fontId="0"/>
  </si>
  <si>
    <r>
      <rPr>
        <sz val="10"/>
        <rFont val="ＭＳ Ｐゴシック"/>
        <family val="3"/>
        <charset val="128"/>
      </rPr>
      <t>洗濯機</t>
    </r>
    <rPh sb="0" eb="3">
      <t>センタッキ</t>
    </rPh>
    <phoneticPr fontId="0"/>
  </si>
  <si>
    <r>
      <rPr>
        <sz val="10"/>
        <rFont val="ＭＳ Ｐゴシック"/>
        <family val="3"/>
        <charset val="128"/>
      </rPr>
      <t>データ処理装置及びその部品</t>
    </r>
    <rPh sb="3" eb="5">
      <t>ショリ</t>
    </rPh>
    <rPh sb="5" eb="7">
      <t>ソウチ</t>
    </rPh>
    <rPh sb="7" eb="8">
      <t>オヨ</t>
    </rPh>
    <rPh sb="11" eb="13">
      <t>ブヒン</t>
    </rPh>
    <phoneticPr fontId="0"/>
  </si>
  <si>
    <r>
      <rPr>
        <sz val="10"/>
        <rFont val="ＭＳ Ｐゴシック"/>
        <family val="3"/>
        <charset val="128"/>
      </rPr>
      <t>テレビ</t>
    </r>
  </si>
  <si>
    <r>
      <rPr>
        <sz val="10"/>
        <rFont val="ＭＳ Ｐゴシック"/>
        <family val="3"/>
        <charset val="128"/>
      </rPr>
      <t>Ⅲ．工業製品</t>
    </r>
  </si>
  <si>
    <r>
      <rPr>
        <sz val="10"/>
        <rFont val="ＭＳ Ｐゴシック"/>
        <family val="3"/>
        <charset val="128"/>
      </rPr>
      <t>窓ガラス</t>
    </r>
    <rPh sb="0" eb="1">
      <t>マド</t>
    </rPh>
    <phoneticPr fontId="0"/>
  </si>
  <si>
    <r>
      <rPr>
        <sz val="10"/>
        <rFont val="ＭＳ Ｐゴシック"/>
        <family val="3"/>
        <charset val="128"/>
      </rPr>
      <t>窒素肥料</t>
    </r>
    <rPh sb="0" eb="2">
      <t>チッソ</t>
    </rPh>
    <rPh sb="2" eb="4">
      <t>ヒリョウ</t>
    </rPh>
    <phoneticPr fontId="0"/>
  </si>
  <si>
    <r>
      <rPr>
        <sz val="10"/>
        <rFont val="ＭＳ Ｐゴシック"/>
        <family val="3"/>
        <charset val="128"/>
      </rPr>
      <t>タイヤ</t>
    </r>
  </si>
  <si>
    <r>
      <rPr>
        <sz val="10"/>
        <rFont val="ＭＳ Ｐゴシック"/>
        <family val="3"/>
        <charset val="128"/>
      </rPr>
      <t>車</t>
    </r>
    <rPh sb="0" eb="1">
      <t>クルマ</t>
    </rPh>
    <phoneticPr fontId="0"/>
  </si>
  <si>
    <r>
      <rPr>
        <sz val="10"/>
        <rFont val="ＭＳ Ｐゴシック"/>
        <family val="3"/>
        <charset val="128"/>
      </rPr>
      <t>トラック</t>
    </r>
  </si>
  <si>
    <r>
      <rPr>
        <sz val="10"/>
        <rFont val="ＭＳ Ｐゴシック"/>
        <family val="3"/>
        <charset val="128"/>
      </rPr>
      <t>Ⅳ．燃料・エネルギー</t>
    </r>
  </si>
  <si>
    <r>
      <rPr>
        <sz val="10"/>
        <rFont val="ＭＳ Ｐゴシック"/>
        <family val="3"/>
        <charset val="128"/>
      </rPr>
      <t>ガソリン</t>
    </r>
  </si>
  <si>
    <r>
      <rPr>
        <sz val="10"/>
        <rFont val="ＭＳ Ｐゴシック"/>
        <family val="3"/>
        <charset val="128"/>
      </rPr>
      <t>ディーゼル燃料</t>
    </r>
  </si>
  <si>
    <r>
      <rPr>
        <sz val="10"/>
        <rFont val="ＭＳ Ｐゴシック"/>
        <family val="3"/>
        <charset val="128"/>
      </rPr>
      <t>ジェット燃料</t>
    </r>
    <rPh sb="4" eb="6">
      <t>ネンリョウ</t>
    </rPh>
    <phoneticPr fontId="0"/>
  </si>
  <si>
    <r>
      <rPr>
        <sz val="10"/>
        <rFont val="ＭＳ Ｐゴシック"/>
        <family val="3"/>
        <charset val="128"/>
      </rPr>
      <t>マズート</t>
    </r>
  </si>
  <si>
    <r>
      <rPr>
        <sz val="10"/>
        <rFont val="ＭＳ Ｐゴシック"/>
        <family val="3"/>
        <charset val="128"/>
      </rPr>
      <t>潤滑油</t>
    </r>
    <rPh sb="0" eb="3">
      <t>ジュンカツユ</t>
    </rPh>
    <phoneticPr fontId="0"/>
  </si>
  <si>
    <r>
      <rPr>
        <sz val="10"/>
        <rFont val="ＭＳ Ｐゴシック"/>
        <family val="3"/>
        <charset val="128"/>
      </rPr>
      <t>外国直接投資</t>
    </r>
    <rPh sb="0" eb="2">
      <t>ガイコク</t>
    </rPh>
    <rPh sb="2" eb="4">
      <t>チョクセツ</t>
    </rPh>
    <rPh sb="4" eb="6">
      <t>トウシ</t>
    </rPh>
    <phoneticPr fontId="0"/>
  </si>
  <si>
    <r>
      <rPr>
        <sz val="10"/>
        <rFont val="ＭＳ Ｐゴシック"/>
        <family val="3"/>
        <charset val="128"/>
      </rPr>
      <t>純流動</t>
    </r>
    <rPh sb="0" eb="1">
      <t>ジュン</t>
    </rPh>
    <rPh sb="1" eb="3">
      <t>リュウドウ</t>
    </rPh>
    <phoneticPr fontId="0"/>
  </si>
  <si>
    <r>
      <rPr>
        <sz val="10"/>
        <rFont val="ＭＳ Ｐゴシック"/>
        <family val="3"/>
        <charset val="128"/>
      </rPr>
      <t>流入</t>
    </r>
    <rPh sb="0" eb="2">
      <t>リュウニュウ</t>
    </rPh>
    <phoneticPr fontId="0"/>
  </si>
  <si>
    <r>
      <rPr>
        <sz val="10"/>
        <rFont val="ＭＳ Ｐゴシック"/>
        <family val="3"/>
        <charset val="128"/>
      </rPr>
      <t>流出</t>
    </r>
    <rPh sb="0" eb="2">
      <t>リュウシュツ</t>
    </rPh>
    <phoneticPr fontId="0"/>
  </si>
  <si>
    <r>
      <rPr>
        <sz val="10"/>
        <rFont val="ＭＳ Ｐゴシック"/>
        <family val="3"/>
        <charset val="128"/>
      </rPr>
      <t>国別</t>
    </r>
    <r>
      <rPr>
        <sz val="10"/>
        <rFont val="Aptos Narrow"/>
        <family val="2"/>
      </rPr>
      <t>FDI</t>
    </r>
    <r>
      <rPr>
        <sz val="10"/>
        <rFont val="ＭＳ Ｐゴシック"/>
        <family val="3"/>
        <charset val="128"/>
      </rPr>
      <t>流入額</t>
    </r>
    <rPh sb="0" eb="2">
      <t>クニベツ</t>
    </rPh>
    <rPh sb="5" eb="7">
      <t>リュウニュウ</t>
    </rPh>
    <rPh sb="7" eb="8">
      <t>ガク</t>
    </rPh>
    <phoneticPr fontId="0"/>
  </si>
  <si>
    <r>
      <rPr>
        <sz val="10"/>
        <rFont val="ＭＳ Ｐゴシック"/>
        <family val="3"/>
        <charset val="128"/>
      </rPr>
      <t>オランダ</t>
    </r>
    <phoneticPr fontId="0"/>
  </si>
  <si>
    <r>
      <rPr>
        <sz val="10"/>
        <rFont val="ＭＳ Ｐゴシック"/>
        <family val="3"/>
        <charset val="128"/>
      </rPr>
      <t>中国（大陸）</t>
    </r>
    <rPh sb="0" eb="2">
      <t>チュウゴク</t>
    </rPh>
    <rPh sb="3" eb="5">
      <t>タイリク</t>
    </rPh>
    <phoneticPr fontId="10"/>
  </si>
  <si>
    <r>
      <rPr>
        <sz val="10"/>
        <rFont val="ＭＳ Ｐゴシック"/>
        <family val="3"/>
        <charset val="128"/>
      </rPr>
      <t>イギリス</t>
    </r>
    <phoneticPr fontId="0"/>
  </si>
  <si>
    <r>
      <rPr>
        <sz val="10"/>
        <rFont val="ＭＳ Ｐゴシック"/>
        <family val="3"/>
        <charset val="128"/>
      </rPr>
      <t>ルクセンブルク</t>
    </r>
    <phoneticPr fontId="0"/>
  </si>
  <si>
    <r>
      <rPr>
        <sz val="10"/>
        <rFont val="ＭＳ Ｐゴシック"/>
        <family val="3"/>
        <charset val="128"/>
      </rPr>
      <t>日本</t>
    </r>
    <rPh sb="0" eb="2">
      <t>ニホン</t>
    </rPh>
    <phoneticPr fontId="10"/>
  </si>
  <si>
    <r>
      <rPr>
        <sz val="10"/>
        <rFont val="ＭＳ Ｐゴシック"/>
        <family val="3"/>
        <charset val="128"/>
      </rPr>
      <t>香港</t>
    </r>
    <rPh sb="0" eb="2">
      <t>ホンコン</t>
    </rPh>
    <phoneticPr fontId="10"/>
  </si>
  <si>
    <r>
      <rPr>
        <sz val="10"/>
        <rFont val="ＭＳ Ｐゴシック"/>
        <family val="3"/>
        <charset val="128"/>
      </rPr>
      <t>アメリカ</t>
    </r>
    <phoneticPr fontId="10"/>
  </si>
  <si>
    <r>
      <rPr>
        <sz val="10"/>
        <rFont val="ＭＳ Ｐゴシック"/>
        <family val="3"/>
        <charset val="128"/>
      </rPr>
      <t>ベルギー</t>
    </r>
    <phoneticPr fontId="0"/>
  </si>
  <si>
    <r>
      <rPr>
        <sz val="10"/>
        <rFont val="ＭＳ Ｐゴシック"/>
        <family val="3"/>
        <charset val="128"/>
      </rPr>
      <t>オーストラリア</t>
    </r>
    <phoneticPr fontId="0"/>
  </si>
  <si>
    <r>
      <rPr>
        <sz val="10"/>
        <rFont val="ＭＳ Ｐゴシック"/>
        <family val="3"/>
        <charset val="128"/>
      </rPr>
      <t>タイ</t>
    </r>
    <phoneticPr fontId="10"/>
  </si>
  <si>
    <r>
      <rPr>
        <sz val="10"/>
        <rFont val="ＭＳ Ｐゴシック"/>
        <family val="3"/>
        <charset val="128"/>
      </rPr>
      <t>フランス</t>
    </r>
    <phoneticPr fontId="0"/>
  </si>
  <si>
    <r>
      <rPr>
        <sz val="10"/>
        <rFont val="ＭＳ Ｐゴシック"/>
        <family val="3"/>
        <charset val="128"/>
      </rPr>
      <t>インド</t>
    </r>
    <phoneticPr fontId="10"/>
  </si>
  <si>
    <r>
      <rPr>
        <sz val="10"/>
        <rFont val="ＭＳ Ｐゴシック"/>
        <family val="3"/>
        <charset val="128"/>
      </rPr>
      <t>韓国</t>
    </r>
    <rPh sb="0" eb="2">
      <t>カンコク</t>
    </rPh>
    <phoneticPr fontId="10"/>
  </si>
  <si>
    <r>
      <rPr>
        <sz val="10"/>
        <rFont val="ＭＳ Ｐゴシック"/>
        <family val="3"/>
        <charset val="128"/>
      </rPr>
      <t>デンマーク</t>
    </r>
    <phoneticPr fontId="10"/>
  </si>
  <si>
    <t>ケイマン諸島</t>
  </si>
  <si>
    <r>
      <rPr>
        <sz val="10"/>
        <rFont val="ＭＳ Ｐゴシック"/>
        <family val="3"/>
        <charset val="128"/>
      </rPr>
      <t>部門別</t>
    </r>
    <r>
      <rPr>
        <sz val="10"/>
        <rFont val="Aptos Narrow"/>
        <family val="2"/>
      </rPr>
      <t>FDI</t>
    </r>
    <r>
      <rPr>
        <sz val="10"/>
        <rFont val="ＭＳ Ｐゴシック"/>
        <family val="3"/>
        <charset val="128"/>
      </rPr>
      <t>流入額</t>
    </r>
    <rPh sb="6" eb="8">
      <t>リュウニュウ</t>
    </rPh>
    <rPh sb="8" eb="9">
      <t>ガク</t>
    </rPh>
    <phoneticPr fontId="12"/>
  </si>
  <si>
    <r>
      <rPr>
        <sz val="10"/>
        <rFont val="ＭＳ Ｐゴシック"/>
        <family val="3"/>
        <charset val="128"/>
      </rPr>
      <t>採掘・採石</t>
    </r>
    <rPh sb="0" eb="2">
      <t>サイクツ</t>
    </rPh>
    <rPh sb="3" eb="5">
      <t>サイセキ</t>
    </rPh>
    <phoneticPr fontId="0"/>
  </si>
  <si>
    <t>卸売・小売、修繕（自動車・バイク）</t>
    <rPh sb="0" eb="2">
      <t>オロシウ</t>
    </rPh>
    <rPh sb="3" eb="5">
      <t>コウ</t>
    </rPh>
    <rPh sb="6" eb="8">
      <t>シュウゼン</t>
    </rPh>
    <phoneticPr fontId="0"/>
  </si>
  <si>
    <r>
      <rPr>
        <sz val="10"/>
        <rFont val="ＭＳ Ｐゴシック"/>
        <family val="3"/>
        <charset val="128"/>
      </rPr>
      <t>金融・保険</t>
    </r>
    <rPh sb="0" eb="2">
      <t>キンユウ</t>
    </rPh>
    <rPh sb="3" eb="5">
      <t>ホケン</t>
    </rPh>
    <phoneticPr fontId="10"/>
  </si>
  <si>
    <r>
      <rPr>
        <sz val="10"/>
        <rFont val="ＭＳ Ｐゴシック"/>
        <family val="3"/>
        <charset val="128"/>
      </rPr>
      <t>その他サービス</t>
    </r>
    <phoneticPr fontId="10"/>
  </si>
  <si>
    <r>
      <rPr>
        <sz val="10"/>
        <rFont val="ＭＳ Ｐゴシック"/>
        <family val="3"/>
        <charset val="128"/>
      </rPr>
      <t>建設</t>
    </r>
    <rPh sb="0" eb="2">
      <t>ケンセツ</t>
    </rPh>
    <phoneticPr fontId="10"/>
  </si>
  <si>
    <r>
      <rPr>
        <sz val="10"/>
        <rFont val="ＭＳ Ｐゴシック"/>
        <family val="3"/>
        <charset val="128"/>
      </rPr>
      <t>宿泊・飲食サービス</t>
    </r>
    <rPh sb="0" eb="2">
      <t>シュクハク</t>
    </rPh>
    <rPh sb="3" eb="5">
      <t>インショク</t>
    </rPh>
    <phoneticPr fontId="10"/>
  </si>
  <si>
    <r>
      <rPr>
        <sz val="10"/>
        <rFont val="ＭＳ Ｐゴシック"/>
        <family val="3"/>
        <charset val="128"/>
      </rPr>
      <t>製造業</t>
    </r>
    <rPh sb="0" eb="3">
      <t>セイゾウギョウ</t>
    </rPh>
    <phoneticPr fontId="10"/>
  </si>
  <si>
    <r>
      <rPr>
        <sz val="10"/>
        <rFont val="ＭＳ Ｐゴシック"/>
        <family val="3"/>
        <charset val="128"/>
      </rPr>
      <t>経営・支援サービス</t>
    </r>
    <rPh sb="0" eb="2">
      <t>ケイエイ</t>
    </rPh>
    <rPh sb="3" eb="5">
      <t>シエン</t>
    </rPh>
    <phoneticPr fontId="10"/>
  </si>
  <si>
    <r>
      <rPr>
        <sz val="10"/>
        <rFont val="ＭＳ Ｐゴシック"/>
        <family val="3"/>
        <charset val="128"/>
      </rPr>
      <t>専門的・科学的・技術的活動</t>
    </r>
    <rPh sb="0" eb="3">
      <t>センモンテキ</t>
    </rPh>
    <rPh sb="4" eb="7">
      <t>カガクテキ</t>
    </rPh>
    <rPh sb="8" eb="11">
      <t>ギジュツテキ</t>
    </rPh>
    <rPh sb="11" eb="13">
      <t>カツドウ</t>
    </rPh>
    <phoneticPr fontId="10"/>
  </si>
  <si>
    <r>
      <rPr>
        <sz val="10"/>
        <rFont val="ＭＳ Ｐゴシック"/>
        <family val="3"/>
        <charset val="128"/>
      </rPr>
      <t>不動産</t>
    </r>
    <rPh sb="0" eb="3">
      <t>フドウサン</t>
    </rPh>
    <phoneticPr fontId="10"/>
  </si>
  <si>
    <r>
      <rPr>
        <sz val="10"/>
        <rFont val="ＭＳ Ｐゴシック"/>
        <family val="3"/>
        <charset val="128"/>
      </rPr>
      <t>情報・通信</t>
    </r>
    <rPh sb="0" eb="2">
      <t>ジョウホウ</t>
    </rPh>
    <rPh sb="3" eb="5">
      <t>ツウシン</t>
    </rPh>
    <phoneticPr fontId="10"/>
  </si>
  <si>
    <r>
      <rPr>
        <sz val="10"/>
        <rFont val="ＭＳ Ｐゴシック"/>
        <family val="3"/>
        <charset val="128"/>
      </rPr>
      <t>農林業・漁業・狩猟</t>
    </r>
    <rPh sb="0" eb="3">
      <t>ノウリンギョウ</t>
    </rPh>
    <rPh sb="4" eb="6">
      <t>ギョギョウ</t>
    </rPh>
    <rPh sb="7" eb="9">
      <t>シュリョウ</t>
    </rPh>
    <phoneticPr fontId="10"/>
  </si>
  <si>
    <r>
      <rPr>
        <sz val="10"/>
        <rFont val="ＭＳ Ｐゴシック"/>
        <family val="3"/>
        <charset val="128"/>
      </rPr>
      <t>電気・ガス・蒸気・空気調整</t>
    </r>
    <rPh sb="0" eb="2">
      <t>デンキ</t>
    </rPh>
    <rPh sb="6" eb="8">
      <t>ジョウキ</t>
    </rPh>
    <rPh sb="9" eb="11">
      <t>クウキ</t>
    </rPh>
    <rPh sb="11" eb="13">
      <t>チョウセイ</t>
    </rPh>
    <phoneticPr fontId="10"/>
  </si>
  <si>
    <r>
      <rPr>
        <sz val="10"/>
        <rFont val="ＭＳ Ｐゴシック"/>
        <family val="3"/>
        <charset val="128"/>
      </rPr>
      <t>健康・社会活動</t>
    </r>
    <rPh sb="0" eb="2">
      <t>ケンコウ</t>
    </rPh>
    <rPh sb="3" eb="7">
      <t>シャカイカツドウ</t>
    </rPh>
    <phoneticPr fontId="10"/>
  </si>
  <si>
    <r>
      <rPr>
        <sz val="10"/>
        <rFont val="ＭＳ Ｐゴシック"/>
        <family val="3"/>
        <charset val="128"/>
      </rPr>
      <t>国際組織・団体における活動</t>
    </r>
    <rPh sb="0" eb="4">
      <t>コクサイソシキ</t>
    </rPh>
    <rPh sb="5" eb="7">
      <t>ダンタイ</t>
    </rPh>
    <rPh sb="11" eb="13">
      <t>カツドウ</t>
    </rPh>
    <phoneticPr fontId="6"/>
  </si>
  <si>
    <r>
      <rPr>
        <sz val="10"/>
        <rFont val="ＭＳ Ｐゴシック"/>
        <family val="3"/>
        <charset val="128"/>
      </rPr>
      <t>水道・下水道管理・改善</t>
    </r>
    <rPh sb="0" eb="2">
      <t>スイドウ</t>
    </rPh>
    <rPh sb="3" eb="8">
      <t>ゲスイドウカンリ</t>
    </rPh>
    <rPh sb="9" eb="11">
      <t>カイゼン</t>
    </rPh>
    <phoneticPr fontId="10"/>
  </si>
  <si>
    <r>
      <rPr>
        <sz val="10"/>
        <rFont val="ＭＳ Ｐゴシック"/>
        <family val="3"/>
        <charset val="128"/>
      </rPr>
      <t>教育</t>
    </r>
    <rPh sb="0" eb="2">
      <t>キョウイク</t>
    </rPh>
    <phoneticPr fontId="10"/>
  </si>
  <si>
    <r>
      <rPr>
        <sz val="10"/>
        <rFont val="ＭＳ Ｐゴシック"/>
        <family val="3"/>
        <charset val="128"/>
      </rPr>
      <t>芸術・芸能・レクリエーション</t>
    </r>
    <rPh sb="0" eb="2">
      <t>ゲイジュツ</t>
    </rPh>
    <rPh sb="3" eb="5">
      <t>ゲイノウ</t>
    </rPh>
    <phoneticPr fontId="10"/>
  </si>
  <si>
    <r>
      <rPr>
        <sz val="10"/>
        <rFont val="ＭＳ Ｐゴシック"/>
        <family val="3"/>
        <charset val="128"/>
      </rPr>
      <t>個人事業主の生産活動</t>
    </r>
    <rPh sb="0" eb="5">
      <t>コジンジギョウヌシ</t>
    </rPh>
    <rPh sb="6" eb="10">
      <t>セイサンカツドウ</t>
    </rPh>
    <phoneticPr fontId="10"/>
  </si>
  <si>
    <r>
      <rPr>
        <sz val="10"/>
        <rFont val="ＭＳ Ｐゴシック"/>
        <family val="3"/>
        <charset val="128"/>
      </rPr>
      <t>行政・国防・社会保障</t>
    </r>
    <rPh sb="0" eb="2">
      <t>ギョウセイ</t>
    </rPh>
    <rPh sb="3" eb="5">
      <t>コクボウ</t>
    </rPh>
    <rPh sb="6" eb="10">
      <t>シャカイホショウ</t>
    </rPh>
    <phoneticPr fontId="10"/>
  </si>
  <si>
    <r>
      <t>FDI</t>
    </r>
    <r>
      <rPr>
        <sz val="9"/>
        <rFont val="ＭＳ Ｐゴシック"/>
        <family val="3"/>
        <charset val="128"/>
      </rPr>
      <t>期末残高</t>
    </r>
    <rPh sb="3" eb="5">
      <t>キマツ</t>
    </rPh>
    <rPh sb="5" eb="7">
      <t>ザンダカ</t>
    </rPh>
    <phoneticPr fontId="0"/>
  </si>
  <si>
    <r>
      <rPr>
        <sz val="10"/>
        <rFont val="ＭＳ Ｐゴシック"/>
        <family val="3"/>
        <charset val="128"/>
      </rPr>
      <t>国別</t>
    </r>
    <r>
      <rPr>
        <sz val="10"/>
        <rFont val="Aptos Narrow"/>
        <family val="2"/>
      </rPr>
      <t>FDI</t>
    </r>
    <r>
      <rPr>
        <sz val="10"/>
        <rFont val="ＭＳ Ｐゴシック"/>
        <family val="3"/>
        <charset val="128"/>
      </rPr>
      <t>期末残高</t>
    </r>
    <rPh sb="0" eb="2">
      <t>クニベツ</t>
    </rPh>
    <rPh sb="5" eb="7">
      <t>キマツ</t>
    </rPh>
    <rPh sb="7" eb="9">
      <t>ザンダカ</t>
    </rPh>
    <phoneticPr fontId="0"/>
  </si>
  <si>
    <r>
      <rPr>
        <sz val="10"/>
        <rFont val="ＭＳ Ｐゴシック"/>
        <family val="3"/>
        <charset val="128"/>
      </rPr>
      <t>オランダ</t>
    </r>
  </si>
  <si>
    <r>
      <rPr>
        <sz val="10"/>
        <rFont val="ＭＳ Ｐゴシック"/>
        <family val="3"/>
        <charset val="128"/>
      </rPr>
      <t>中国（大陸）</t>
    </r>
    <rPh sb="0" eb="2">
      <t>チュウゴク</t>
    </rPh>
    <rPh sb="3" eb="5">
      <t>タイリク</t>
    </rPh>
    <phoneticPr fontId="0"/>
  </si>
  <si>
    <r>
      <rPr>
        <sz val="10"/>
        <rFont val="ＭＳ Ｐゴシック"/>
        <family val="3"/>
        <charset val="128"/>
      </rPr>
      <t>中国（香港）</t>
    </r>
    <rPh sb="0" eb="2">
      <t>チュウゴク</t>
    </rPh>
    <rPh sb="3" eb="5">
      <t>ホンコン</t>
    </rPh>
    <phoneticPr fontId="0"/>
  </si>
  <si>
    <r>
      <rPr>
        <sz val="10"/>
        <rFont val="ＭＳ Ｐゴシック"/>
        <family val="3"/>
        <charset val="128"/>
      </rPr>
      <t>ケイマン諸島</t>
    </r>
    <rPh sb="4" eb="6">
      <t>ショトウ</t>
    </rPh>
    <phoneticPr fontId="0"/>
  </si>
  <si>
    <r>
      <rPr>
        <sz val="10"/>
        <rFont val="ＭＳ Ｐゴシック"/>
        <family val="3"/>
        <charset val="128"/>
      </rPr>
      <t>アメリア領ヴァージン諸島</t>
    </r>
    <rPh sb="4" eb="5">
      <t>リョウ</t>
    </rPh>
    <rPh sb="10" eb="12">
      <t>ショトウ</t>
    </rPh>
    <phoneticPr fontId="0"/>
  </si>
  <si>
    <r>
      <rPr>
        <sz val="10"/>
        <rFont val="ＭＳ Ｐゴシック"/>
        <family val="3"/>
        <charset val="128"/>
      </rPr>
      <t>イタリア</t>
    </r>
    <phoneticPr fontId="12"/>
  </si>
  <si>
    <r>
      <rPr>
        <sz val="10"/>
        <rFont val="ＭＳ Ｐゴシック"/>
        <family val="3"/>
        <charset val="128"/>
      </rPr>
      <t>ブルガリア</t>
    </r>
    <phoneticPr fontId="12"/>
  </si>
  <si>
    <r>
      <rPr>
        <sz val="10"/>
        <rFont val="ＭＳ Ｐゴシック"/>
        <family val="3"/>
        <charset val="128"/>
      </rPr>
      <t>部門別直接投資残高（期末）</t>
    </r>
    <rPh sb="0" eb="3">
      <t>ブモンベツ</t>
    </rPh>
    <rPh sb="3" eb="5">
      <t>チョクセツ</t>
    </rPh>
    <rPh sb="5" eb="7">
      <t>トウシ</t>
    </rPh>
    <rPh sb="7" eb="9">
      <t>ザンダカ</t>
    </rPh>
    <rPh sb="10" eb="12">
      <t>キマツ</t>
    </rPh>
    <phoneticPr fontId="12"/>
  </si>
  <si>
    <r>
      <rPr>
        <sz val="10"/>
        <rFont val="ＭＳ Ｐゴシック"/>
        <family val="3"/>
        <charset val="128"/>
      </rPr>
      <t>（注）１．</t>
    </r>
    <r>
      <rPr>
        <sz val="10"/>
        <rFont val="Aptos Narrow"/>
        <family val="2"/>
      </rPr>
      <t>*</t>
    </r>
    <r>
      <rPr>
        <sz val="10"/>
        <rFont val="ＭＳ Ｐゴシック"/>
        <family val="3"/>
        <charset val="128"/>
      </rPr>
      <t>一部は予測値である。　</t>
    </r>
    <r>
      <rPr>
        <sz val="10"/>
        <rFont val="Aptos Narrow"/>
        <family val="2"/>
      </rPr>
      <t>2</t>
    </r>
    <r>
      <rPr>
        <sz val="10"/>
        <rFont val="ＭＳ Ｐゴシック"/>
        <family val="3"/>
        <charset val="128"/>
      </rPr>
      <t>．</t>
    </r>
    <r>
      <rPr>
        <sz val="10"/>
        <rFont val="Aptos Narrow"/>
        <family val="2"/>
      </rPr>
      <t>**</t>
    </r>
    <r>
      <rPr>
        <sz val="10"/>
        <rFont val="ＭＳ Ｐゴシック"/>
        <family val="3"/>
        <charset val="128"/>
      </rPr>
      <t>１台以上の携帯電話を契約した人数。　</t>
    </r>
    <r>
      <rPr>
        <sz val="10"/>
        <rFont val="Aptos Narrow"/>
        <family val="2"/>
      </rPr>
      <t>3</t>
    </r>
    <r>
      <rPr>
        <sz val="10"/>
        <rFont val="ＭＳ Ｐゴシック"/>
        <family val="3"/>
        <charset val="128"/>
      </rPr>
      <t>．</t>
    </r>
    <r>
      <rPr>
        <sz val="10"/>
        <rFont val="Aptos Narrow"/>
        <family val="2"/>
      </rPr>
      <t>N/A</t>
    </r>
    <r>
      <rPr>
        <sz val="10"/>
        <rFont val="ＭＳ Ｐゴシック"/>
        <family val="3"/>
        <charset val="128"/>
      </rPr>
      <t>＝該当なし。　</t>
    </r>
    <r>
      <rPr>
        <sz val="10"/>
        <rFont val="Aptos Narrow"/>
        <family val="2"/>
      </rPr>
      <t>4</t>
    </r>
    <r>
      <rPr>
        <sz val="10"/>
        <rFont val="ＭＳ Ｐゴシック"/>
        <family val="3"/>
        <charset val="128"/>
      </rPr>
      <t>．－＝生産なし。　</t>
    </r>
    <r>
      <rPr>
        <sz val="10"/>
        <rFont val="Aptos Narrow"/>
        <family val="2"/>
      </rPr>
      <t>5</t>
    </r>
    <r>
      <rPr>
        <sz val="10"/>
        <rFont val="ＭＳ Ｐゴシック"/>
        <family val="3"/>
        <charset val="128"/>
      </rPr>
      <t>．</t>
    </r>
    <r>
      <rPr>
        <sz val="10"/>
        <rFont val="Aptos Narrow"/>
        <family val="2"/>
      </rPr>
      <t>LFS</t>
    </r>
    <r>
      <rPr>
        <sz val="10"/>
        <rFont val="ＭＳ Ｐゴシック"/>
        <family val="3"/>
        <charset val="128"/>
      </rPr>
      <t>＝労働力調査。</t>
    </r>
    <r>
      <rPr>
        <sz val="10"/>
        <color rgb="FFFF0000"/>
        <rFont val="Aptos Narrow"/>
        <family val="2"/>
      </rPr>
      <t xml:space="preserve">  </t>
    </r>
  </si>
  <si>
    <r>
      <rPr>
        <sz val="10"/>
        <rFont val="ＭＳ Ｐゴシック"/>
        <family val="3"/>
        <charset val="128"/>
      </rPr>
      <t>（出所）１．モンゴル国家統計局「</t>
    </r>
    <r>
      <rPr>
        <sz val="10"/>
        <rFont val="Aptos Narrow"/>
        <family val="2"/>
      </rPr>
      <t>Mongolian Statistical Yearbook</t>
    </r>
    <r>
      <rPr>
        <sz val="10"/>
        <rFont val="ＭＳ Ｐゴシック"/>
        <family val="3"/>
        <charset val="128"/>
      </rPr>
      <t>」各年版。　</t>
    </r>
    <r>
      <rPr>
        <sz val="10"/>
        <rFont val="Aptos Narrow"/>
        <family val="2"/>
      </rPr>
      <t>2. 6.1-6.2</t>
    </r>
    <r>
      <rPr>
        <sz val="10"/>
        <rFont val="ＭＳ Ｐゴシック"/>
        <family val="3"/>
        <charset val="128"/>
      </rPr>
      <t>は、世界銀行。　</t>
    </r>
    <r>
      <rPr>
        <sz val="10"/>
        <rFont val="Aptos Narrow"/>
        <family val="2"/>
      </rPr>
      <t>3</t>
    </r>
    <r>
      <rPr>
        <sz val="10"/>
        <rFont val="ＭＳ Ｐゴシック"/>
        <family val="3"/>
        <charset val="128"/>
      </rPr>
      <t>．</t>
    </r>
    <r>
      <rPr>
        <sz val="10"/>
        <rFont val="Aptos Narrow"/>
        <family val="2"/>
      </rPr>
      <t>32</t>
    </r>
    <r>
      <rPr>
        <sz val="10"/>
        <rFont val="ＭＳ Ｐゴシック"/>
        <family val="3"/>
        <charset val="128"/>
      </rPr>
      <t>は、モンゴル銀行。</t>
    </r>
  </si>
  <si>
    <r>
      <rPr>
        <sz val="10"/>
        <rFont val="ＭＳ Ｐゴシック"/>
        <family val="3"/>
        <charset val="128"/>
      </rPr>
      <t>▲はマイナス値を示す。</t>
    </r>
    <rPh sb="6" eb="7">
      <t>アタイ</t>
    </rPh>
    <rPh sb="8" eb="9">
      <t>シメ</t>
    </rPh>
    <phoneticPr fontId="0"/>
  </si>
  <si>
    <t>ハンガリー</t>
    <phoneticPr fontId="12"/>
  </si>
  <si>
    <t>マレーシア</t>
    <phoneticPr fontId="12"/>
  </si>
  <si>
    <t>タイ</t>
    <phoneticPr fontId="12"/>
  </si>
  <si>
    <t>アラブ首長国連邦</t>
    <phoneticPr fontId="12"/>
  </si>
  <si>
    <r>
      <t>100</t>
    </r>
    <r>
      <rPr>
        <sz val="9"/>
        <rFont val="ＭＳ Ｐゴシック"/>
        <family val="3"/>
        <charset val="128"/>
      </rPr>
      <t>万
立法メートル</t>
    </r>
    <phoneticPr fontId="12"/>
  </si>
  <si>
    <r>
      <rPr>
        <sz val="9"/>
        <rFont val="ＭＳ Ｐゴシック"/>
        <family val="3"/>
        <charset val="128"/>
      </rPr>
      <t>千平方メートル</t>
    </r>
    <rPh sb="0" eb="1">
      <t>セン</t>
    </rPh>
    <rPh sb="1" eb="3">
      <t>ヘイホウ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</si>
</sst>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76" formatCode="_(* #,##0_);_(* \(#,##0\);_(* &quot;-&quot;_);_(@_)"/>
    <numFmt numFmtId="177" formatCode="_(* #,##0.00_);_(* \(#,##0.00\);_(* &quot;-&quot;??_);_(@_)"/>
    <numFmt numFmtId="178" formatCode="_-* #,##0.00_-;\-* #,##0.00_-;_-* &quot;-&quot;??_-;_-@_-"/>
    <numFmt numFmtId="179" formatCode="_(* #,##0.0_);_(* \(#,##0.0\);_(* &quot;-&quot;_);_(@_)"/>
    <numFmt numFmtId="180" formatCode="#,##0.0"/>
    <numFmt numFmtId="181" formatCode="#,##0.0;&quot;▲ &quot;#,##0.0"/>
    <numFmt numFmtId="182" formatCode="#,##0.0_);\(#,##0.0\)"/>
    <numFmt numFmtId="183" formatCode="General_)"/>
    <numFmt numFmtId="184" formatCode="0.0"/>
    <numFmt numFmtId="185" formatCode="_-* #,##0.0_-;\-* #,##0.0_-;_-* &quot;-&quot;??_-;_-@_-"/>
    <numFmt numFmtId="186" formatCode="0.0_)"/>
    <numFmt numFmtId="187" formatCode="_-* #,##0_-;\-* #,##0_-;_-* &quot;-&quot;??_-;_-@_-"/>
    <numFmt numFmtId="188" formatCode="_-* #,##0.0_-;\-* #,##0.0_-;_-* &quot;-&quot;_-;_-@_-"/>
    <numFmt numFmtId="189" formatCode="_(* #,##0.0_);_(* \(#,##0.0\);_(* &quot;-&quot;??_);_(@_)"/>
    <numFmt numFmtId="190" formatCode="_(* #,##0_);_(* \(#,##0\);_(* &quot;-&quot;??_);_(@_)"/>
    <numFmt numFmtId="191" formatCode="#,##0.0_ ;\-#,##0.0\ "/>
    <numFmt numFmtId="192" formatCode="0_);[Red]\(0\)"/>
    <numFmt numFmtId="193" formatCode="_-* #,##0.0_-;\▲#,##0.0_-;_-* &quot;-&quot;??_-;_-@_-"/>
    <numFmt numFmtId="194" formatCode="_-* #,##0_-;\▲#,##0_-;_-* &quot;-&quot;??_-;_-@_-"/>
    <numFmt numFmtId="195" formatCode="_-* #,##0.00_-;\▲#,##0.00_-;_-* &quot;-&quot;??_-;_-@_-"/>
    <numFmt numFmtId="196" formatCode="#,##0.##"/>
    <numFmt numFmtId="197" formatCode="#,##0.00_ "/>
  </numFmts>
  <fonts count="24">
    <font>
      <sz val="10"/>
      <name val="Arial"/>
      <family val="2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0"/>
      <name val="Arial"/>
      <family val="2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Arial Narrow"/>
      <family val="2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NewtonCTT"/>
      <family val="2"/>
    </font>
    <font>
      <sz val="9"/>
      <color indexed="81"/>
      <name val="Tahoma"/>
      <family val="2"/>
    </font>
    <font>
      <sz val="10"/>
      <name val="Arial Mon"/>
      <family val="2"/>
    </font>
    <font>
      <sz val="6"/>
      <name val="ＭＳ Ｐゴシック"/>
      <family val="3"/>
      <charset val="128"/>
    </font>
    <font>
      <sz val="11"/>
      <name val="Aptos Narrow"/>
      <family val="2"/>
    </font>
    <font>
      <b/>
      <sz val="14"/>
      <name val="Aptos Narrow"/>
      <family val="2"/>
    </font>
    <font>
      <sz val="10"/>
      <name val="Aptos Narrow"/>
      <family val="2"/>
    </font>
    <font>
      <sz val="10"/>
      <color theme="1"/>
      <name val="Aptos Narrow"/>
      <family val="2"/>
    </font>
    <font>
      <sz val="10"/>
      <color rgb="FF000000"/>
      <name val="Aptos Narrow"/>
      <family val="2"/>
    </font>
    <font>
      <sz val="10"/>
      <color indexed="8"/>
      <name val="Aptos Narrow"/>
      <family val="2"/>
    </font>
    <font>
      <sz val="10"/>
      <color rgb="FF191919"/>
      <name val="Aptos Narrow"/>
      <family val="2"/>
    </font>
    <font>
      <sz val="9"/>
      <name val="Aptos Narrow"/>
      <family val="2"/>
    </font>
    <font>
      <sz val="10"/>
      <color rgb="FFFF0000"/>
      <name val="Aptos Narrow"/>
      <family val="2"/>
    </font>
    <font>
      <sz val="10"/>
      <name val="Aptos Narrow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8">
    <xf numFmtId="0" fontId="0" fillId="0" borderId="0"/>
    <xf numFmtId="178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" fillId="0" borderId="0"/>
    <xf numFmtId="0" fontId="3" fillId="0" borderId="0"/>
    <xf numFmtId="177" fontId="2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86" fontId="3" fillId="0" borderId="0"/>
    <xf numFmtId="186" fontId="3" fillId="0" borderId="0"/>
    <xf numFmtId="0" fontId="8" fillId="0" borderId="0"/>
    <xf numFmtId="0" fontId="3" fillId="0" borderId="0"/>
    <xf numFmtId="0" fontId="1" fillId="0" borderId="0"/>
    <xf numFmtId="0" fontId="8" fillId="0" borderId="0"/>
    <xf numFmtId="0" fontId="3" fillId="0" borderId="0"/>
    <xf numFmtId="0" fontId="9" fillId="0" borderId="0"/>
    <xf numFmtId="0" fontId="11" fillId="0" borderId="0"/>
  </cellStyleXfs>
  <cellXfs count="182">
    <xf numFmtId="0" fontId="0" fillId="0" borderId="0" xfId="0"/>
    <xf numFmtId="0" fontId="4" fillId="0" borderId="1" xfId="3" applyFont="1" applyBorder="1" applyAlignment="1">
      <alignment horizontal="center" vertical="center" shrinkToFit="1"/>
    </xf>
    <xf numFmtId="0" fontId="13" fillId="0" borderId="0" xfId="3" applyFont="1" applyAlignment="1">
      <alignment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vertical="center" wrapText="1"/>
    </xf>
    <xf numFmtId="0" fontId="15" fillId="0" borderId="0" xfId="3" applyFont="1"/>
    <xf numFmtId="0" fontId="15" fillId="0" borderId="0" xfId="3" applyFont="1" applyAlignment="1">
      <alignment vertical="center"/>
    </xf>
    <xf numFmtId="0" fontId="15" fillId="0" borderId="1" xfId="3" applyFont="1" applyBorder="1" applyAlignment="1">
      <alignment horizontal="center" vertical="center"/>
    </xf>
    <xf numFmtId="0" fontId="15" fillId="0" borderId="1" xfId="4" applyFont="1" applyBorder="1" applyAlignment="1">
      <alignment horizontal="center"/>
    </xf>
    <xf numFmtId="0" fontId="15" fillId="0" borderId="1" xfId="4" applyFont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 shrinkToFit="1"/>
    </xf>
    <xf numFmtId="192" fontId="15" fillId="0" borderId="1" xfId="2" applyNumberFormat="1" applyFont="1" applyFill="1" applyBorder="1" applyAlignment="1">
      <alignment horizontal="center" vertical="center"/>
    </xf>
    <xf numFmtId="0" fontId="15" fillId="0" borderId="1" xfId="1" applyNumberFormat="1" applyFont="1" applyFill="1" applyBorder="1" applyAlignment="1">
      <alignment horizontal="center" vertical="center"/>
    </xf>
    <xf numFmtId="0" fontId="15" fillId="0" borderId="1" xfId="3" applyFont="1" applyBorder="1" applyAlignment="1">
      <alignment horizontal="left" vertical="center" wrapText="1" shrinkToFit="1"/>
    </xf>
    <xf numFmtId="179" fontId="15" fillId="0" borderId="1" xfId="2" applyNumberFormat="1" applyFont="1" applyFill="1" applyBorder="1" applyAlignment="1">
      <alignment horizontal="right" vertical="center"/>
    </xf>
    <xf numFmtId="193" fontId="15" fillId="0" borderId="1" xfId="2" applyNumberFormat="1" applyFont="1" applyFill="1" applyBorder="1" applyAlignment="1">
      <alignment horizontal="right" vertical="center"/>
    </xf>
    <xf numFmtId="193" fontId="15" fillId="0" borderId="1" xfId="1" applyNumberFormat="1" applyFont="1" applyFill="1" applyBorder="1" applyAlignment="1">
      <alignment vertical="center"/>
    </xf>
    <xf numFmtId="0" fontId="15" fillId="0" borderId="1" xfId="3" applyFont="1" applyBorder="1" applyAlignment="1">
      <alignment horizontal="left" vertical="center" shrinkToFit="1"/>
    </xf>
    <xf numFmtId="179" fontId="15" fillId="0" borderId="1" xfId="2" applyNumberFormat="1" applyFont="1" applyFill="1" applyBorder="1" applyAlignment="1">
      <alignment vertical="center"/>
    </xf>
    <xf numFmtId="193" fontId="15" fillId="0" borderId="1" xfId="2" applyNumberFormat="1" applyFont="1" applyFill="1" applyBorder="1" applyAlignment="1">
      <alignment vertical="center"/>
    </xf>
    <xf numFmtId="0" fontId="15" fillId="0" borderId="1" xfId="3" applyFont="1" applyBorder="1" applyAlignment="1">
      <alignment vertical="center" shrinkToFit="1"/>
    </xf>
    <xf numFmtId="193" fontId="16" fillId="0" borderId="1" xfId="2" applyNumberFormat="1" applyFont="1" applyFill="1" applyBorder="1" applyAlignment="1">
      <alignment vertical="center"/>
    </xf>
    <xf numFmtId="0" fontId="15" fillId="0" borderId="1" xfId="3" applyFont="1" applyBorder="1" applyAlignment="1">
      <alignment horizontal="right" vertical="center" wrapText="1" shrinkToFit="1"/>
    </xf>
    <xf numFmtId="191" fontId="15" fillId="0" borderId="1" xfId="1" applyNumberFormat="1" applyFont="1" applyFill="1" applyBorder="1" applyAlignment="1">
      <alignment horizontal="right" vertical="center"/>
    </xf>
    <xf numFmtId="193" fontId="15" fillId="0" borderId="1" xfId="1" applyNumberFormat="1" applyFont="1" applyFill="1" applyBorder="1" applyAlignment="1">
      <alignment horizontal="right" vertical="center"/>
    </xf>
    <xf numFmtId="195" fontId="15" fillId="0" borderId="1" xfId="1" applyNumberFormat="1" applyFont="1" applyFill="1" applyBorder="1" applyAlignment="1">
      <alignment horizontal="right" vertical="center"/>
    </xf>
    <xf numFmtId="195" fontId="15" fillId="0" borderId="1" xfId="2" applyNumberFormat="1" applyFont="1" applyFill="1" applyBorder="1" applyAlignment="1">
      <alignment horizontal="right" vertical="center"/>
    </xf>
    <xf numFmtId="195" fontId="15" fillId="0" borderId="1" xfId="1" applyNumberFormat="1" applyFont="1" applyFill="1" applyBorder="1" applyAlignment="1">
      <alignment vertical="center"/>
    </xf>
    <xf numFmtId="0" fontId="15" fillId="0" borderId="1" xfId="3" applyFont="1" applyBorder="1" applyAlignment="1">
      <alignment vertical="top" wrapText="1"/>
    </xf>
    <xf numFmtId="181" fontId="15" fillId="0" borderId="1" xfId="2" applyNumberFormat="1" applyFont="1" applyFill="1" applyBorder="1" applyAlignment="1">
      <alignment horizontal="right" vertical="center"/>
    </xf>
    <xf numFmtId="185" fontId="15" fillId="0" borderId="1" xfId="1" applyNumberFormat="1" applyFont="1" applyFill="1" applyBorder="1" applyAlignment="1">
      <alignment vertical="center"/>
    </xf>
    <xf numFmtId="185" fontId="15" fillId="0" borderId="0" xfId="1" applyNumberFormat="1" applyFont="1" applyAlignment="1">
      <alignment vertical="center"/>
    </xf>
    <xf numFmtId="0" fontId="15" fillId="0" borderId="1" xfId="4" applyFont="1" applyBorder="1" applyAlignment="1">
      <alignment horizontal="left" vertical="center" wrapText="1" shrinkToFit="1"/>
    </xf>
    <xf numFmtId="0" fontId="15" fillId="0" borderId="1" xfId="3" applyFont="1" applyBorder="1" applyAlignment="1">
      <alignment horizontal="center" vertical="top" shrinkToFit="1"/>
    </xf>
    <xf numFmtId="0" fontId="15" fillId="0" borderId="1" xfId="3" applyFont="1" applyBorder="1" applyAlignment="1">
      <alignment horizontal="center" vertical="center" wrapText="1" shrinkToFit="1"/>
    </xf>
    <xf numFmtId="0" fontId="15" fillId="0" borderId="1" xfId="16" applyFont="1" applyBorder="1" applyAlignment="1">
      <alignment wrapText="1"/>
    </xf>
    <xf numFmtId="0" fontId="15" fillId="0" borderId="1" xfId="0" applyFont="1" applyBorder="1"/>
    <xf numFmtId="0" fontId="15" fillId="0" borderId="1" xfId="16" applyFont="1" applyBorder="1"/>
    <xf numFmtId="0" fontId="15" fillId="0" borderId="1" xfId="4" applyFont="1" applyBorder="1" applyAlignment="1">
      <alignment horizontal="center" vertical="center" wrapText="1" shrinkToFit="1"/>
    </xf>
    <xf numFmtId="194" fontId="15" fillId="0" borderId="1" xfId="2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vertical="top" shrinkToFit="1"/>
    </xf>
    <xf numFmtId="0" fontId="15" fillId="0" borderId="1" xfId="0" applyFont="1" applyBorder="1" applyAlignment="1">
      <alignment horizontal="center" vertical="top" shrinkToFit="1"/>
    </xf>
    <xf numFmtId="0" fontId="15" fillId="0" borderId="1" xfId="0" applyFont="1" applyBorder="1" applyAlignment="1">
      <alignment horizontal="left" vertical="top" shrinkToFit="1"/>
    </xf>
    <xf numFmtId="0" fontId="15" fillId="0" borderId="1" xfId="3" applyFont="1" applyBorder="1" applyAlignment="1">
      <alignment horizontal="left" vertical="center" wrapText="1"/>
    </xf>
    <xf numFmtId="0" fontId="15" fillId="0" borderId="1" xfId="4" applyFont="1" applyBorder="1" applyAlignment="1">
      <alignment horizontal="left" wrapText="1" shrinkToFit="1"/>
    </xf>
    <xf numFmtId="185" fontId="15" fillId="0" borderId="1" xfId="1" applyNumberFormat="1" applyFont="1" applyFill="1" applyBorder="1" applyAlignment="1">
      <alignment horizontal="right" vertical="center"/>
    </xf>
    <xf numFmtId="193" fontId="15" fillId="0" borderId="1" xfId="8" applyNumberFormat="1" applyFont="1" applyFill="1" applyBorder="1" applyAlignment="1">
      <alignment vertical="center" wrapText="1"/>
    </xf>
    <xf numFmtId="0" fontId="15" fillId="0" borderId="1" xfId="11" applyFont="1" applyBorder="1" applyAlignment="1">
      <alignment horizontal="left" wrapText="1" shrinkToFit="1"/>
    </xf>
    <xf numFmtId="0" fontId="15" fillId="0" borderId="1" xfId="14" applyFont="1" applyBorder="1"/>
    <xf numFmtId="0" fontId="15" fillId="0" borderId="0" xfId="0" applyFont="1" applyAlignment="1">
      <alignment horizontal="right"/>
    </xf>
    <xf numFmtId="0" fontId="15" fillId="0" borderId="1" xfId="4" applyFont="1" applyBorder="1" applyAlignment="1">
      <alignment horizontal="center" vertical="center" shrinkToFit="1"/>
    </xf>
    <xf numFmtId="0" fontId="15" fillId="0" borderId="0" xfId="4" applyFont="1"/>
    <xf numFmtId="196" fontId="15" fillId="0" borderId="0" xfId="0" applyNumberFormat="1" applyFont="1" applyAlignment="1">
      <alignment horizontal="right"/>
    </xf>
    <xf numFmtId="0" fontId="15" fillId="0" borderId="1" xfId="12" applyFont="1" applyBorder="1"/>
    <xf numFmtId="193" fontId="15" fillId="0" borderId="1" xfId="2" applyNumberFormat="1" applyFont="1" applyFill="1" applyBorder="1" applyAlignment="1">
      <alignment horizontal="right"/>
    </xf>
    <xf numFmtId="0" fontId="15" fillId="0" borderId="1" xfId="4" applyFont="1" applyBorder="1" applyAlignment="1">
      <alignment horizontal="left" vertical="center" shrinkToFit="1"/>
    </xf>
    <xf numFmtId="0" fontId="15" fillId="0" borderId="1" xfId="4" applyFont="1" applyBorder="1" applyAlignment="1">
      <alignment horizontal="justify" vertical="center" shrinkToFit="1"/>
    </xf>
    <xf numFmtId="0" fontId="15" fillId="0" borderId="1" xfId="11" applyFont="1" applyBorder="1" applyAlignment="1">
      <alignment horizontal="left" vertical="center" wrapText="1" shrinkToFit="1"/>
    </xf>
    <xf numFmtId="0" fontId="18" fillId="0" borderId="1" xfId="4" applyFont="1" applyBorder="1" applyAlignment="1">
      <alignment horizontal="left" vertical="center" wrapText="1" shrinkToFit="1"/>
    </xf>
    <xf numFmtId="0" fontId="15" fillId="0" borderId="1" xfId="4" applyFont="1" applyBorder="1" applyAlignment="1">
      <alignment horizontal="left" vertical="top"/>
    </xf>
    <xf numFmtId="0" fontId="15" fillId="2" borderId="0" xfId="3" applyFont="1" applyFill="1"/>
    <xf numFmtId="193" fontId="16" fillId="0" borderId="1" xfId="1" applyNumberFormat="1" applyFont="1" applyFill="1" applyBorder="1" applyAlignment="1">
      <alignment vertical="center"/>
    </xf>
    <xf numFmtId="0" fontId="15" fillId="0" borderId="1" xfId="4" applyFont="1" applyBorder="1" applyAlignment="1">
      <alignment vertical="top" shrinkToFit="1"/>
    </xf>
    <xf numFmtId="194" fontId="15" fillId="0" borderId="1" xfId="1" applyNumberFormat="1" applyFont="1" applyFill="1" applyBorder="1" applyAlignment="1">
      <alignment vertical="center"/>
    </xf>
    <xf numFmtId="193" fontId="15" fillId="0" borderId="1" xfId="2" applyNumberFormat="1" applyFont="1" applyFill="1" applyBorder="1" applyAlignment="1">
      <alignment vertical="center" wrapText="1"/>
    </xf>
    <xf numFmtId="49" fontId="15" fillId="0" borderId="1" xfId="2" applyNumberFormat="1" applyFont="1" applyFill="1" applyBorder="1" applyAlignment="1">
      <alignment horizontal="center" vertical="center"/>
    </xf>
    <xf numFmtId="193" fontId="15" fillId="0" borderId="1" xfId="1" applyNumberFormat="1" applyFont="1" applyFill="1" applyBorder="1" applyAlignment="1">
      <alignment vertical="center" wrapText="1"/>
    </xf>
    <xf numFmtId="188" fontId="15" fillId="0" borderId="1" xfId="2" applyNumberFormat="1" applyFont="1" applyFill="1" applyBorder="1" applyAlignment="1">
      <alignment horizontal="right" vertical="center"/>
    </xf>
    <xf numFmtId="193" fontId="15" fillId="0" borderId="1" xfId="8" applyNumberFormat="1" applyFont="1" applyFill="1" applyBorder="1" applyAlignment="1">
      <alignment horizontal="center" vertical="center" wrapText="1"/>
    </xf>
    <xf numFmtId="185" fontId="15" fillId="0" borderId="1" xfId="6" applyNumberFormat="1" applyFont="1" applyFill="1" applyBorder="1" applyAlignment="1">
      <alignment horizontal="right" vertical="center"/>
    </xf>
    <xf numFmtId="0" fontId="20" fillId="0" borderId="1" xfId="4" applyFont="1" applyBorder="1" applyAlignment="1">
      <alignment horizontal="center" vertical="center" wrapText="1" shrinkToFit="1"/>
    </xf>
    <xf numFmtId="195" fontId="15" fillId="0" borderId="1" xfId="8" applyNumberFormat="1" applyFont="1" applyFill="1" applyBorder="1" applyAlignment="1">
      <alignment vertical="center" wrapText="1"/>
    </xf>
    <xf numFmtId="194" fontId="15" fillId="0" borderId="1" xfId="2" applyNumberFormat="1" applyFont="1" applyFill="1" applyBorder="1" applyAlignment="1">
      <alignment vertical="center"/>
    </xf>
    <xf numFmtId="0" fontId="15" fillId="2" borderId="0" xfId="3" applyFont="1" applyFill="1" applyAlignment="1">
      <alignment vertical="center"/>
    </xf>
    <xf numFmtId="3" fontId="15" fillId="0" borderId="1" xfId="6" applyNumberFormat="1" applyFont="1" applyFill="1" applyBorder="1" applyAlignment="1">
      <alignment horizontal="left" vertical="center"/>
    </xf>
    <xf numFmtId="193" fontId="15" fillId="0" borderId="1" xfId="6" applyNumberFormat="1" applyFont="1" applyFill="1" applyBorder="1" applyAlignment="1">
      <alignment vertical="center"/>
    </xf>
    <xf numFmtId="193" fontId="15" fillId="0" borderId="1" xfId="6" applyNumberFormat="1" applyFont="1" applyFill="1" applyBorder="1" applyAlignment="1">
      <alignment horizontal="right" vertical="center"/>
    </xf>
    <xf numFmtId="0" fontId="15" fillId="0" borderId="1" xfId="4" applyFont="1" applyBorder="1" applyAlignment="1">
      <alignment horizontal="center" wrapText="1" shrinkToFit="1"/>
    </xf>
    <xf numFmtId="0" fontId="15" fillId="0" borderId="1" xfId="6" applyNumberFormat="1" applyFont="1" applyFill="1" applyBorder="1" applyAlignment="1">
      <alignment horizontal="left" vertical="center"/>
    </xf>
    <xf numFmtId="0" fontId="15" fillId="0" borderId="1" xfId="3" applyFont="1" applyBorder="1"/>
    <xf numFmtId="183" fontId="15" fillId="0" borderId="1" xfId="3" applyNumberFormat="1" applyFont="1" applyBorder="1" applyAlignment="1">
      <alignment horizontal="left" vertical="center" wrapText="1" shrinkToFit="1"/>
    </xf>
    <xf numFmtId="182" fontId="15" fillId="0" borderId="1" xfId="6" applyNumberFormat="1" applyFont="1" applyFill="1" applyBorder="1" applyAlignment="1">
      <alignment horizontal="right" vertical="center"/>
    </xf>
    <xf numFmtId="0" fontId="20" fillId="0" borderId="1" xfId="4" applyFont="1" applyBorder="1" applyAlignment="1">
      <alignment horizontal="left" vertical="top" wrapText="1"/>
    </xf>
    <xf numFmtId="0" fontId="15" fillId="0" borderId="0" xfId="3" applyFont="1" applyAlignment="1">
      <alignment horizontal="center" vertical="center"/>
    </xf>
    <xf numFmtId="0" fontId="15" fillId="0" borderId="0" xfId="4" applyFont="1" applyAlignment="1">
      <alignment horizontal="left" wrapText="1"/>
    </xf>
    <xf numFmtId="179" fontId="15" fillId="0" borderId="0" xfId="2" applyNumberFormat="1" applyFont="1" applyFill="1" applyBorder="1" applyAlignment="1">
      <alignment horizontal="right" vertical="center"/>
    </xf>
    <xf numFmtId="185" fontId="15" fillId="0" borderId="0" xfId="1" applyNumberFormat="1" applyFont="1" applyFill="1" applyBorder="1" applyAlignment="1">
      <alignment vertical="center"/>
    </xf>
    <xf numFmtId="0" fontId="15" fillId="0" borderId="0" xfId="3" applyFont="1" applyAlignment="1">
      <alignment horizontal="center" vertical="center" wrapText="1"/>
    </xf>
    <xf numFmtId="179" fontId="15" fillId="0" borderId="0" xfId="2" applyNumberFormat="1" applyFont="1" applyFill="1" applyAlignment="1">
      <alignment horizontal="right" vertical="center"/>
    </xf>
    <xf numFmtId="185" fontId="15" fillId="0" borderId="0" xfId="1" applyNumberFormat="1" applyFont="1" applyFill="1" applyAlignment="1">
      <alignment vertical="center"/>
    </xf>
    <xf numFmtId="0" fontId="15" fillId="0" borderId="0" xfId="3" applyFont="1" applyAlignment="1">
      <alignment horizontal="center" vertical="center" shrinkToFit="1"/>
    </xf>
    <xf numFmtId="0" fontId="15" fillId="0" borderId="0" xfId="4" applyFont="1" applyAlignment="1">
      <alignment horizontal="left" vertical="center" wrapText="1"/>
    </xf>
    <xf numFmtId="0" fontId="15" fillId="0" borderId="0" xfId="4" applyFont="1" applyAlignment="1">
      <alignment horizontal="left" vertical="center" wrapText="1" shrinkToFit="1"/>
    </xf>
    <xf numFmtId="0" fontId="15" fillId="0" borderId="0" xfId="4" applyFont="1" applyAlignment="1">
      <alignment horizontal="center" vertical="center" wrapText="1" shrinkToFit="1"/>
    </xf>
    <xf numFmtId="180" fontId="15" fillId="0" borderId="0" xfId="5" applyNumberFormat="1" applyFont="1" applyFill="1" applyBorder="1" applyAlignment="1">
      <alignment horizontal="right" vertical="center"/>
    </xf>
    <xf numFmtId="0" fontId="15" fillId="0" borderId="0" xfId="3" applyFont="1" applyAlignment="1">
      <alignment horizontal="left"/>
    </xf>
    <xf numFmtId="0" fontId="21" fillId="0" borderId="0" xfId="3" applyFont="1" applyAlignment="1">
      <alignment horizontal="left" vertical="top"/>
    </xf>
    <xf numFmtId="0" fontId="15" fillId="0" borderId="0" xfId="4" applyFont="1" applyAlignment="1">
      <alignment wrapText="1"/>
    </xf>
    <xf numFmtId="193" fontId="16" fillId="0" borderId="1" xfId="1" applyNumberFormat="1" applyFont="1" applyFill="1" applyBorder="1"/>
    <xf numFmtId="197" fontId="15" fillId="0" borderId="1" xfId="2" applyNumberFormat="1" applyFont="1" applyFill="1" applyBorder="1" applyAlignment="1">
      <alignment horizontal="right" vertical="center"/>
    </xf>
    <xf numFmtId="183" fontId="4" fillId="0" borderId="1" xfId="4" applyNumberFormat="1" applyFont="1" applyBorder="1" applyAlignment="1">
      <alignment horizontal="left" vertical="center" wrapText="1" shrinkToFit="1"/>
    </xf>
    <xf numFmtId="0" fontId="4" fillId="0" borderId="1" xfId="4" applyFont="1" applyBorder="1" applyAlignment="1">
      <alignment horizontal="left" vertical="center" wrapText="1" shrinkToFit="1"/>
    </xf>
    <xf numFmtId="185" fontId="15" fillId="0" borderId="1" xfId="1" applyNumberFormat="1" applyFont="1" applyFill="1" applyBorder="1" applyAlignment="1">
      <alignment vertical="center" wrapText="1"/>
    </xf>
    <xf numFmtId="184" fontId="15" fillId="0" borderId="0" xfId="3" applyNumberFormat="1" applyFont="1" applyAlignment="1">
      <alignment vertical="center"/>
    </xf>
    <xf numFmtId="190" fontId="15" fillId="0" borderId="1" xfId="2" applyNumberFormat="1" applyFont="1" applyFill="1" applyBorder="1" applyAlignment="1">
      <alignment horizontal="right" vertical="center"/>
    </xf>
    <xf numFmtId="189" fontId="16" fillId="0" borderId="1" xfId="1" applyNumberFormat="1" applyFont="1" applyFill="1" applyBorder="1"/>
    <xf numFmtId="180" fontId="15" fillId="0" borderId="1" xfId="6" applyNumberFormat="1" applyFont="1" applyFill="1" applyBorder="1" applyAlignment="1">
      <alignment horizontal="center" vertical="center"/>
    </xf>
    <xf numFmtId="195" fontId="15" fillId="0" borderId="1" xfId="2" applyNumberFormat="1" applyFont="1" applyFill="1" applyBorder="1" applyAlignment="1">
      <alignment vertical="center"/>
    </xf>
    <xf numFmtId="0" fontId="4" fillId="0" borderId="1" xfId="4" applyFont="1" applyBorder="1" applyAlignment="1">
      <alignment horizontal="left" wrapText="1" shrinkToFit="1"/>
    </xf>
    <xf numFmtId="183" fontId="4" fillId="0" borderId="1" xfId="3" applyNumberFormat="1" applyFont="1" applyBorder="1" applyAlignment="1">
      <alignment horizontal="left" vertical="center" wrapText="1" shrinkToFit="1"/>
    </xf>
    <xf numFmtId="0" fontId="7" fillId="0" borderId="1" xfId="4" applyFont="1" applyBorder="1" applyAlignment="1">
      <alignment horizontal="left" vertical="center" wrapText="1" shrinkToFit="1"/>
    </xf>
    <xf numFmtId="0" fontId="4" fillId="0" borderId="1" xfId="4" applyFont="1" applyBorder="1" applyAlignment="1">
      <alignment wrapText="1" shrinkToFit="1"/>
    </xf>
    <xf numFmtId="3" fontId="23" fillId="0" borderId="1" xfId="6" applyNumberFormat="1" applyFont="1" applyFill="1" applyBorder="1" applyAlignment="1">
      <alignment horizontal="left" vertical="center"/>
    </xf>
    <xf numFmtId="0" fontId="23" fillId="0" borderId="1" xfId="3" applyFont="1" applyFill="1" applyBorder="1"/>
    <xf numFmtId="0" fontId="4" fillId="0" borderId="1" xfId="4" applyFont="1" applyFill="1" applyBorder="1" applyAlignment="1">
      <alignment horizontal="center" vertical="center" wrapText="1" shrinkToFit="1"/>
    </xf>
    <xf numFmtId="0" fontId="15" fillId="0" borderId="1" xfId="3" applyFont="1" applyFill="1" applyBorder="1" applyAlignment="1">
      <alignment horizontal="center" vertical="center"/>
    </xf>
    <xf numFmtId="193" fontId="15" fillId="0" borderId="1" xfId="0" applyNumberFormat="1" applyFont="1" applyFill="1" applyBorder="1" applyAlignment="1">
      <alignment horizontal="right"/>
    </xf>
    <xf numFmtId="189" fontId="15" fillId="0" borderId="1" xfId="7" applyNumberFormat="1" applyFont="1" applyFill="1" applyBorder="1" applyAlignment="1">
      <alignment horizontal="right" vertical="center"/>
    </xf>
    <xf numFmtId="193" fontId="15" fillId="0" borderId="1" xfId="7" applyNumberFormat="1" applyFont="1" applyFill="1" applyBorder="1" applyAlignment="1">
      <alignment horizontal="right" vertical="center"/>
    </xf>
    <xf numFmtId="189" fontId="15" fillId="0" borderId="1" xfId="7" applyNumberFormat="1" applyFont="1" applyFill="1" applyBorder="1" applyAlignment="1">
      <alignment vertical="center"/>
    </xf>
    <xf numFmtId="195" fontId="15" fillId="0" borderId="1" xfId="17" applyNumberFormat="1" applyFont="1" applyFill="1" applyBorder="1" applyAlignment="1">
      <alignment vertical="center"/>
    </xf>
    <xf numFmtId="178" fontId="15" fillId="0" borderId="1" xfId="1" applyFont="1" applyFill="1" applyBorder="1" applyAlignment="1">
      <alignment vertical="center"/>
    </xf>
    <xf numFmtId="193" fontId="15" fillId="0" borderId="1" xfId="3" applyNumberFormat="1" applyFont="1" applyFill="1" applyBorder="1" applyAlignment="1">
      <alignment horizontal="right" vertical="center"/>
    </xf>
    <xf numFmtId="193" fontId="15" fillId="0" borderId="1" xfId="3" applyNumberFormat="1" applyFont="1" applyFill="1" applyBorder="1" applyAlignment="1">
      <alignment vertical="center"/>
    </xf>
    <xf numFmtId="193" fontId="15" fillId="0" borderId="1" xfId="15" applyNumberFormat="1" applyFont="1" applyFill="1" applyBorder="1" applyAlignment="1">
      <alignment horizontal="right" vertical="center"/>
    </xf>
    <xf numFmtId="195" fontId="15" fillId="0" borderId="1" xfId="15" applyNumberFormat="1" applyFont="1" applyFill="1" applyBorder="1" applyAlignment="1">
      <alignment horizontal="right" vertical="center"/>
    </xf>
    <xf numFmtId="193" fontId="15" fillId="0" borderId="1" xfId="0" applyNumberFormat="1" applyFont="1" applyFill="1" applyBorder="1" applyAlignment="1">
      <alignment vertical="top"/>
    </xf>
    <xf numFmtId="193" fontId="15" fillId="0" borderId="1" xfId="0" applyNumberFormat="1" applyFont="1" applyFill="1" applyBorder="1" applyAlignment="1">
      <alignment horizontal="right" vertical="center"/>
    </xf>
    <xf numFmtId="0" fontId="15" fillId="0" borderId="0" xfId="3" applyFont="1" applyFill="1"/>
    <xf numFmtId="190" fontId="15" fillId="0" borderId="1" xfId="1" applyNumberFormat="1" applyFont="1" applyFill="1" applyBorder="1" applyAlignment="1">
      <alignment vertical="center"/>
    </xf>
    <xf numFmtId="193" fontId="16" fillId="0" borderId="1" xfId="13" applyNumberFormat="1" applyFont="1" applyFill="1" applyBorder="1" applyAlignment="1">
      <alignment vertical="center"/>
    </xf>
    <xf numFmtId="193" fontId="15" fillId="0" borderId="1" xfId="4" applyNumberFormat="1" applyFont="1" applyFill="1" applyBorder="1" applyAlignment="1">
      <alignment vertical="center"/>
    </xf>
    <xf numFmtId="193" fontId="15" fillId="0" borderId="1" xfId="12" applyNumberFormat="1" applyFont="1" applyFill="1" applyBorder="1"/>
    <xf numFmtId="193" fontId="15" fillId="0" borderId="1" xfId="0" applyNumberFormat="1" applyFont="1" applyFill="1" applyBorder="1" applyAlignment="1">
      <alignment vertical="center"/>
    </xf>
    <xf numFmtId="193" fontId="17" fillId="0" borderId="1" xfId="0" applyNumberFormat="1" applyFont="1" applyFill="1" applyBorder="1" applyAlignment="1">
      <alignment horizontal="right"/>
    </xf>
    <xf numFmtId="193" fontId="16" fillId="0" borderId="1" xfId="0" applyNumberFormat="1" applyFont="1" applyFill="1" applyBorder="1" applyAlignment="1">
      <alignment horizontal="right" vertical="center"/>
    </xf>
    <xf numFmtId="193" fontId="19" fillId="0" borderId="1" xfId="0" applyNumberFormat="1" applyFont="1" applyFill="1" applyBorder="1" applyAlignment="1">
      <alignment vertical="center" wrapText="1"/>
    </xf>
    <xf numFmtId="194" fontId="15" fillId="0" borderId="1" xfId="3" applyNumberFormat="1" applyFont="1" applyFill="1" applyBorder="1" applyAlignment="1">
      <alignment vertical="center"/>
    </xf>
    <xf numFmtId="187" fontId="15" fillId="0" borderId="1" xfId="1" applyNumberFormat="1" applyFont="1" applyFill="1" applyBorder="1" applyAlignment="1">
      <alignment vertical="center"/>
    </xf>
    <xf numFmtId="185" fontId="15" fillId="0" borderId="1" xfId="3" applyNumberFormat="1" applyFont="1" applyFill="1" applyBorder="1" applyAlignment="1">
      <alignment horizontal="right" vertical="center"/>
    </xf>
    <xf numFmtId="193" fontId="15" fillId="0" borderId="1" xfId="10" applyNumberFormat="1" applyFont="1" applyFill="1" applyBorder="1" applyAlignment="1">
      <alignment horizontal="right" vertical="center"/>
    </xf>
    <xf numFmtId="195" fontId="15" fillId="0" borderId="1" xfId="3" applyNumberFormat="1" applyFont="1" applyFill="1" applyBorder="1" applyAlignment="1">
      <alignment horizontal="right" vertical="center"/>
    </xf>
    <xf numFmtId="193" fontId="15" fillId="0" borderId="1" xfId="1" applyNumberFormat="1" applyFont="1" applyFill="1" applyBorder="1"/>
    <xf numFmtId="193" fontId="15" fillId="0" borderId="1" xfId="7" applyNumberFormat="1" applyFont="1" applyFill="1" applyBorder="1" applyAlignment="1">
      <alignment wrapText="1"/>
    </xf>
    <xf numFmtId="181" fontId="15" fillId="0" borderId="1" xfId="7" applyNumberFormat="1" applyFont="1" applyFill="1" applyBorder="1" applyAlignment="1">
      <alignment wrapText="1"/>
    </xf>
    <xf numFmtId="195" fontId="15" fillId="0" borderId="1" xfId="3" applyNumberFormat="1" applyFont="1" applyFill="1" applyBorder="1" applyAlignment="1">
      <alignment vertical="center"/>
    </xf>
    <xf numFmtId="182" fontId="15" fillId="0" borderId="1" xfId="3" applyNumberFormat="1" applyFont="1" applyFill="1" applyBorder="1" applyAlignment="1">
      <alignment horizontal="right" vertical="center"/>
    </xf>
    <xf numFmtId="193" fontId="15" fillId="0" borderId="1" xfId="0" applyNumberFormat="1" applyFont="1" applyFill="1" applyBorder="1"/>
    <xf numFmtId="193" fontId="15" fillId="0" borderId="1" xfId="3" applyNumberFormat="1" applyFont="1" applyFill="1" applyBorder="1"/>
    <xf numFmtId="0" fontId="15" fillId="0" borderId="2" xfId="4" applyFont="1" applyBorder="1" applyAlignment="1">
      <alignment horizontal="left" vertical="top" wrapText="1"/>
    </xf>
    <xf numFmtId="0" fontId="15" fillId="0" borderId="3" xfId="4" applyFont="1" applyBorder="1" applyAlignment="1">
      <alignment horizontal="left" vertical="top" wrapText="1"/>
    </xf>
    <xf numFmtId="0" fontId="15" fillId="0" borderId="4" xfId="4" applyFont="1" applyBorder="1" applyAlignment="1">
      <alignment horizontal="left" vertical="top" wrapText="1"/>
    </xf>
    <xf numFmtId="0" fontId="15" fillId="0" borderId="2" xfId="3" applyFont="1" applyBorder="1" applyAlignment="1">
      <alignment horizontal="center" vertical="top" shrinkToFit="1"/>
    </xf>
    <xf numFmtId="0" fontId="15" fillId="0" borderId="3" xfId="3" applyFont="1" applyBorder="1" applyAlignment="1">
      <alignment horizontal="center" vertical="top" shrinkToFit="1"/>
    </xf>
    <xf numFmtId="0" fontId="15" fillId="0" borderId="4" xfId="3" applyFont="1" applyBorder="1" applyAlignment="1">
      <alignment horizontal="center" vertical="top" shrinkToFit="1"/>
    </xf>
    <xf numFmtId="0" fontId="23" fillId="0" borderId="1" xfId="4" applyFont="1" applyBorder="1" applyAlignment="1">
      <alignment horizontal="left" vertical="top" wrapText="1"/>
    </xf>
    <xf numFmtId="0" fontId="15" fillId="0" borderId="2" xfId="4" applyFont="1" applyBorder="1" applyAlignment="1">
      <alignment horizontal="center" vertical="center" wrapText="1"/>
    </xf>
    <xf numFmtId="0" fontId="15" fillId="0" borderId="3" xfId="4" applyFont="1" applyBorder="1" applyAlignment="1">
      <alignment horizontal="center" vertical="center" wrapText="1"/>
    </xf>
    <xf numFmtId="0" fontId="15" fillId="0" borderId="4" xfId="4" applyFont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top" shrinkToFit="1"/>
    </xf>
    <xf numFmtId="0" fontId="15" fillId="0" borderId="1" xfId="4" applyFont="1" applyBorder="1" applyAlignment="1">
      <alignment horizontal="left" vertical="top" wrapText="1"/>
    </xf>
    <xf numFmtId="0" fontId="15" fillId="0" borderId="1" xfId="4" applyFont="1" applyBorder="1" applyAlignment="1">
      <alignment horizontal="center" vertical="center" wrapText="1" shrinkToFit="1"/>
    </xf>
    <xf numFmtId="0" fontId="15" fillId="0" borderId="0" xfId="3" applyFont="1" applyAlignment="1">
      <alignment horizontal="left" vertical="center" shrinkToFit="1"/>
    </xf>
    <xf numFmtId="0" fontId="15" fillId="0" borderId="1" xfId="3" applyFont="1" applyBorder="1" applyAlignment="1">
      <alignment horizontal="left" vertical="top" wrapText="1"/>
    </xf>
    <xf numFmtId="0" fontId="15" fillId="0" borderId="1" xfId="4" applyFont="1" applyBorder="1" applyAlignment="1">
      <alignment horizontal="center" vertical="center" wrapText="1"/>
    </xf>
    <xf numFmtId="0" fontId="15" fillId="0" borderId="1" xfId="4" applyFont="1" applyBorder="1" applyAlignment="1">
      <alignment horizontal="left" vertical="top" wrapText="1" readingOrder="1"/>
    </xf>
    <xf numFmtId="0" fontId="15" fillId="0" borderId="1" xfId="3" applyFont="1" applyBorder="1" applyAlignment="1">
      <alignment horizontal="center" vertical="center" wrapText="1"/>
    </xf>
    <xf numFmtId="0" fontId="15" fillId="0" borderId="1" xfId="4" applyFont="1" applyBorder="1" applyAlignment="1">
      <alignment horizontal="left" vertical="top"/>
    </xf>
    <xf numFmtId="0" fontId="15" fillId="0" borderId="1" xfId="4" applyFont="1" applyBorder="1" applyAlignment="1">
      <alignment horizontal="left" shrinkToFit="1"/>
    </xf>
    <xf numFmtId="0" fontId="15" fillId="0" borderId="1" xfId="0" applyFont="1" applyBorder="1" applyAlignment="1">
      <alignment horizontal="left" vertical="top" wrapText="1"/>
    </xf>
    <xf numFmtId="0" fontId="15" fillId="0" borderId="1" xfId="3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left" vertical="center" wrapText="1" shrinkToFit="1"/>
    </xf>
    <xf numFmtId="9" fontId="15" fillId="0" borderId="1" xfId="8" applyFont="1" applyFill="1" applyBorder="1" applyAlignment="1">
      <alignment horizontal="center" vertical="center" wrapText="1" shrinkToFit="1"/>
    </xf>
    <xf numFmtId="0" fontId="15" fillId="0" borderId="1" xfId="4" applyFont="1" applyBorder="1" applyAlignment="1">
      <alignment horizontal="left" vertical="center" wrapText="1" shrinkToFit="1"/>
    </xf>
    <xf numFmtId="0" fontId="22" fillId="0" borderId="1" xfId="4" applyFont="1" applyBorder="1" applyAlignment="1">
      <alignment horizontal="left" vertical="top" wrapText="1"/>
    </xf>
    <xf numFmtId="0" fontId="15" fillId="0" borderId="1" xfId="4" applyFont="1" applyBorder="1" applyAlignment="1">
      <alignment horizontal="left" vertical="center" shrinkToFit="1"/>
    </xf>
    <xf numFmtId="0" fontId="15" fillId="0" borderId="1" xfId="3" applyFont="1" applyBorder="1" applyAlignment="1">
      <alignment horizontal="left" vertical="center" shrinkToFit="1"/>
    </xf>
    <xf numFmtId="0" fontId="15" fillId="0" borderId="1" xfId="4" applyFont="1" applyBorder="1" applyAlignment="1">
      <alignment horizontal="left" vertical="top" shrinkToFit="1"/>
    </xf>
    <xf numFmtId="0" fontId="15" fillId="0" borderId="1" xfId="4" applyFont="1" applyBorder="1" applyAlignment="1">
      <alignment horizontal="left" vertical="top" wrapText="1" shrinkToFit="1"/>
    </xf>
    <xf numFmtId="0" fontId="4" fillId="0" borderId="1" xfId="4" applyFont="1" applyBorder="1" applyAlignment="1">
      <alignment horizontal="left" vertical="center" shrinkToFit="1"/>
    </xf>
    <xf numFmtId="0" fontId="23" fillId="0" borderId="1" xfId="4" applyFont="1" applyBorder="1" applyAlignment="1">
      <alignment horizontal="left" vertical="center" shrinkToFit="1"/>
    </xf>
  </cellXfs>
  <cellStyles count="18">
    <cellStyle name="Comma 4" xfId="5" xr:uid="{00000000-0005-0000-0000-000000000000}"/>
    <cellStyle name="Normal 19 5" xfId="13" xr:uid="{00000000-0005-0000-0000-000001000000}"/>
    <cellStyle name="Normal 2 2" xfId="7" xr:uid="{00000000-0005-0000-0000-000002000000}"/>
    <cellStyle name="Normal 2 2 2" xfId="9" xr:uid="{00000000-0005-0000-0000-000003000000}"/>
    <cellStyle name="Normal 2 2 2 21" xfId="10" xr:uid="{00000000-0005-0000-0000-000004000000}"/>
    <cellStyle name="Normal 4" xfId="16" xr:uid="{00000000-0005-0000-0000-000005000000}"/>
    <cellStyle name="Normal_DB06-Mon-Annex 2" xfId="4" xr:uid="{00000000-0005-0000-0000-000006000000}"/>
    <cellStyle name="Normal_DB06-Mon-Annex_Databook_Mongolia_Annex Table-1 2" xfId="3" xr:uid="{00000000-0005-0000-0000-000007000000}"/>
    <cellStyle name="Normal_DB-2005.Tables_figures" xfId="12" xr:uid="{00000000-0005-0000-0000-000008000000}"/>
    <cellStyle name="Normal_Figures-rev (version 1)" xfId="15" xr:uid="{00000000-0005-0000-0000-000009000000}"/>
    <cellStyle name="Normal_maket_Life expectancy" xfId="17" xr:uid="{00000000-0005-0000-0000-00000A000000}"/>
    <cellStyle name="パーセント 2" xfId="8" xr:uid="{00000000-0005-0000-0000-00000C000000}"/>
    <cellStyle name="桁区切り" xfId="2" builtinId="6"/>
    <cellStyle name="桁区切り [0.00]" xfId="1" builtinId="3"/>
    <cellStyle name="桁区切り [0.00] 2" xfId="6" xr:uid="{00000000-0005-0000-0000-00000F000000}"/>
    <cellStyle name="標準" xfId="0" builtinId="0"/>
    <cellStyle name="標準_Productions" xfId="11" xr:uid="{00000000-0005-0000-0000-000011000000}"/>
    <cellStyle name="標準_Productions_Macro_Productions.2004" xfId="14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452"/>
  <sheetViews>
    <sheetView tabSelected="1" zoomScale="80" zoomScaleNormal="80" zoomScalePageLayoutView="90" workbookViewId="0">
      <selection activeCell="K24" sqref="K24"/>
    </sheetView>
  </sheetViews>
  <sheetFormatPr defaultColWidth="9.140625" defaultRowHeight="12.75"/>
  <cols>
    <col min="1" max="1" width="3.42578125" style="84" customWidth="1"/>
    <col min="2" max="2" width="11" style="88" customWidth="1"/>
    <col min="3" max="3" width="40.85546875" style="88" customWidth="1"/>
    <col min="4" max="4" width="12.42578125" style="88" customWidth="1"/>
    <col min="5" max="5" width="10.140625" style="5" customWidth="1"/>
    <col min="6" max="6" width="10.42578125" style="5" bestFit="1" customWidth="1"/>
    <col min="7" max="7" width="11.140625" style="5" customWidth="1"/>
    <col min="8" max="11" width="10.7109375" style="6" customWidth="1"/>
    <col min="12" max="15" width="10.7109375" style="89" customWidth="1"/>
    <col min="16" max="16" width="10.7109375" style="5" customWidth="1"/>
    <col min="17" max="18" width="10.7109375" style="90" customWidth="1"/>
    <col min="19" max="19" width="11.5703125" style="32" bestFit="1" customWidth="1"/>
    <col min="20" max="21" width="10.5703125" style="5" bestFit="1" customWidth="1"/>
    <col min="22" max="16384" width="9.140625" style="5"/>
  </cols>
  <sheetData>
    <row r="1" spans="1:19" ht="22.5" customHeight="1">
      <c r="A1" s="2" t="s">
        <v>0</v>
      </c>
      <c r="B1" s="3"/>
      <c r="C1" s="4"/>
      <c r="D1" s="4"/>
      <c r="L1" s="6"/>
      <c r="M1" s="6"/>
      <c r="N1" s="6"/>
      <c r="O1" s="6"/>
      <c r="P1" s="6"/>
      <c r="Q1" s="6"/>
      <c r="R1" s="6"/>
    </row>
    <row r="2" spans="1:19" ht="22.5" customHeight="1">
      <c r="A2" s="3"/>
      <c r="B2" s="3"/>
      <c r="C2" s="4"/>
      <c r="D2" s="4"/>
      <c r="L2" s="6"/>
      <c r="M2" s="6"/>
      <c r="N2" s="6"/>
      <c r="O2" s="6"/>
      <c r="P2" s="6"/>
      <c r="Q2" s="6"/>
      <c r="R2" s="6"/>
    </row>
    <row r="3" spans="1:19">
      <c r="A3" s="7"/>
      <c r="B3" s="8" t="s">
        <v>1</v>
      </c>
      <c r="C3" s="9" t="s">
        <v>2</v>
      </c>
      <c r="D3" s="10" t="s">
        <v>3</v>
      </c>
      <c r="E3" s="12">
        <v>2010</v>
      </c>
      <c r="F3" s="116">
        <v>2011</v>
      </c>
      <c r="G3" s="116">
        <v>2012</v>
      </c>
      <c r="H3" s="116">
        <v>2013</v>
      </c>
      <c r="I3" s="116">
        <v>2014</v>
      </c>
      <c r="J3" s="116">
        <v>2015</v>
      </c>
      <c r="K3" s="116">
        <v>2016</v>
      </c>
      <c r="L3" s="116">
        <v>2017</v>
      </c>
      <c r="M3" s="116">
        <v>2018</v>
      </c>
      <c r="N3" s="116">
        <v>2019</v>
      </c>
      <c r="O3" s="116">
        <v>2020</v>
      </c>
      <c r="P3" s="116">
        <v>2021</v>
      </c>
      <c r="Q3" s="13">
        <v>2022</v>
      </c>
      <c r="R3" s="116">
        <v>2023</v>
      </c>
      <c r="S3" s="13">
        <v>2024</v>
      </c>
    </row>
    <row r="4" spans="1:19">
      <c r="A4" s="160">
        <v>1</v>
      </c>
      <c r="B4" s="164" t="s">
        <v>4</v>
      </c>
      <c r="C4" s="14" t="s">
        <v>5</v>
      </c>
      <c r="D4" s="167" t="s">
        <v>6</v>
      </c>
      <c r="E4" s="15">
        <v>2760.9679999999998</v>
      </c>
      <c r="F4" s="15">
        <v>2811.6</v>
      </c>
      <c r="G4" s="15">
        <v>2867.7</v>
      </c>
      <c r="H4" s="16">
        <v>2930.3</v>
      </c>
      <c r="I4" s="16">
        <v>2995.9</v>
      </c>
      <c r="J4" s="16">
        <v>3057.8</v>
      </c>
      <c r="K4" s="16">
        <v>3119.9</v>
      </c>
      <c r="L4" s="16">
        <v>3177.9</v>
      </c>
      <c r="M4" s="16">
        <v>3238.4789999999998</v>
      </c>
      <c r="N4" s="16">
        <v>3296.9</v>
      </c>
      <c r="O4" s="117">
        <v>3357.5419999999999</v>
      </c>
      <c r="P4" s="117">
        <v>3409.9</v>
      </c>
      <c r="Q4" s="17">
        <v>3457.5</v>
      </c>
      <c r="R4" s="17">
        <v>3504.7</v>
      </c>
      <c r="S4" s="31">
        <v>3544.8</v>
      </c>
    </row>
    <row r="5" spans="1:19">
      <c r="A5" s="160"/>
      <c r="B5" s="164"/>
      <c r="C5" s="14" t="s">
        <v>7</v>
      </c>
      <c r="D5" s="167"/>
      <c r="E5" s="19">
        <v>1342.1</v>
      </c>
      <c r="F5" s="19">
        <v>1364.723</v>
      </c>
      <c r="G5" s="19">
        <v>1393.4</v>
      </c>
      <c r="H5" s="20">
        <v>1425.8430000000001</v>
      </c>
      <c r="I5" s="20">
        <v>1466.4</v>
      </c>
      <c r="J5" s="20">
        <v>1503.6</v>
      </c>
      <c r="K5" s="20">
        <v>1534</v>
      </c>
      <c r="L5" s="16">
        <v>1562.4</v>
      </c>
      <c r="M5" s="16">
        <v>1591.848</v>
      </c>
      <c r="N5" s="16">
        <v>1619.6</v>
      </c>
      <c r="O5" s="16">
        <v>1649</v>
      </c>
      <c r="P5" s="16">
        <v>1674</v>
      </c>
      <c r="Q5" s="17">
        <v>1696.1</v>
      </c>
      <c r="R5" s="17">
        <v>1718.2</v>
      </c>
      <c r="S5" s="31">
        <v>1736.3</v>
      </c>
    </row>
    <row r="6" spans="1:19">
      <c r="A6" s="160"/>
      <c r="B6" s="164"/>
      <c r="C6" s="14" t="s">
        <v>8</v>
      </c>
      <c r="D6" s="167"/>
      <c r="E6" s="19">
        <v>1418.9</v>
      </c>
      <c r="F6" s="19">
        <v>1446.9</v>
      </c>
      <c r="G6" s="19">
        <v>1474.2909999999999</v>
      </c>
      <c r="H6" s="20">
        <v>1504.5</v>
      </c>
      <c r="I6" s="20">
        <v>1529.5</v>
      </c>
      <c r="J6" s="22">
        <v>1554.2</v>
      </c>
      <c r="K6" s="22">
        <v>1585.9</v>
      </c>
      <c r="L6" s="16">
        <v>1615.5</v>
      </c>
      <c r="M6" s="16">
        <v>1646.6310000000001</v>
      </c>
      <c r="N6" s="16">
        <v>1677.3</v>
      </c>
      <c r="O6" s="16">
        <v>1708.5</v>
      </c>
      <c r="P6" s="16">
        <v>1735.9</v>
      </c>
      <c r="Q6" s="17">
        <v>1761.4</v>
      </c>
      <c r="R6" s="17">
        <v>1786.5</v>
      </c>
      <c r="S6" s="31">
        <v>1808.5</v>
      </c>
    </row>
    <row r="7" spans="1:19">
      <c r="A7" s="160"/>
      <c r="B7" s="164"/>
      <c r="C7" s="14" t="s">
        <v>9</v>
      </c>
      <c r="D7" s="167"/>
      <c r="E7" s="19">
        <v>1910.8</v>
      </c>
      <c r="F7" s="19">
        <v>1896.2</v>
      </c>
      <c r="G7" s="19">
        <v>1926.625</v>
      </c>
      <c r="H7" s="20">
        <v>1995.712</v>
      </c>
      <c r="I7" s="20">
        <v>1990.3</v>
      </c>
      <c r="J7" s="20">
        <v>2096.1999999999998</v>
      </c>
      <c r="K7" s="20">
        <v>2131.8000000000002</v>
      </c>
      <c r="L7" s="16">
        <v>2146.6999999999998</v>
      </c>
      <c r="M7" s="16">
        <v>2197.9699999999998</v>
      </c>
      <c r="N7" s="16">
        <v>2259</v>
      </c>
      <c r="O7" s="16">
        <v>2316.5</v>
      </c>
      <c r="P7" s="16">
        <v>2367.6</v>
      </c>
      <c r="Q7" s="17">
        <v>2424.8000000000002</v>
      </c>
      <c r="R7" s="17">
        <v>2479.9</v>
      </c>
      <c r="S7" s="31">
        <v>2522.1999999999998</v>
      </c>
    </row>
    <row r="8" spans="1:19">
      <c r="A8" s="160"/>
      <c r="B8" s="164"/>
      <c r="C8" s="23" t="s">
        <v>10</v>
      </c>
      <c r="D8" s="167"/>
      <c r="E8" s="118">
        <v>1244.4490000000001</v>
      </c>
      <c r="F8" s="118">
        <v>1287.0999999999999</v>
      </c>
      <c r="G8" s="118">
        <v>1318.13</v>
      </c>
      <c r="H8" s="119">
        <v>1372.0419999999999</v>
      </c>
      <c r="I8" s="119">
        <v>1362.9739999999999</v>
      </c>
      <c r="J8" s="119">
        <v>1396.288</v>
      </c>
      <c r="K8" s="119">
        <v>1440.4469999999999</v>
      </c>
      <c r="L8" s="16">
        <v>1462.973</v>
      </c>
      <c r="M8" s="16">
        <v>1491.375</v>
      </c>
      <c r="N8" s="16">
        <v>1539.81</v>
      </c>
      <c r="O8" s="16">
        <v>1597.3</v>
      </c>
      <c r="P8" s="16">
        <v>1639.2</v>
      </c>
      <c r="Q8" s="17">
        <v>1691.8</v>
      </c>
      <c r="R8" s="17">
        <v>1734.8</v>
      </c>
      <c r="S8" s="31">
        <v>1768.2</v>
      </c>
    </row>
    <row r="9" spans="1:19">
      <c r="A9" s="160"/>
      <c r="B9" s="164"/>
      <c r="C9" s="14" t="s">
        <v>11</v>
      </c>
      <c r="D9" s="167"/>
      <c r="E9" s="118">
        <v>850.22299999999996</v>
      </c>
      <c r="F9" s="118">
        <v>915.37300000000005</v>
      </c>
      <c r="G9" s="118">
        <v>941.11900000000003</v>
      </c>
      <c r="H9" s="119">
        <v>934.56500000000005</v>
      </c>
      <c r="I9" s="119">
        <v>1005.6</v>
      </c>
      <c r="J9" s="119">
        <v>961.6</v>
      </c>
      <c r="K9" s="119">
        <v>988.1</v>
      </c>
      <c r="L9" s="119">
        <v>1031.2</v>
      </c>
      <c r="M9" s="16">
        <v>1040.509</v>
      </c>
      <c r="N9" s="16">
        <v>1037.9000000000001</v>
      </c>
      <c r="O9" s="16">
        <v>1041</v>
      </c>
      <c r="P9" s="16">
        <v>1042.3</v>
      </c>
      <c r="Q9" s="17">
        <v>1032.8</v>
      </c>
      <c r="R9" s="17">
        <v>1024.8</v>
      </c>
      <c r="S9" s="31">
        <v>1022.6</v>
      </c>
    </row>
    <row r="10" spans="1:19">
      <c r="A10" s="160"/>
      <c r="B10" s="164"/>
      <c r="C10" s="14" t="s">
        <v>12</v>
      </c>
      <c r="D10" s="167"/>
      <c r="E10" s="120">
        <v>752.73800000000006</v>
      </c>
      <c r="F10" s="120">
        <v>748.11800000000005</v>
      </c>
      <c r="G10" s="120">
        <v>774.81399999999996</v>
      </c>
      <c r="H10" s="119">
        <v>802.31200000000001</v>
      </c>
      <c r="I10" s="119">
        <v>841.44600000000003</v>
      </c>
      <c r="J10" s="119">
        <v>905.00599999999997</v>
      </c>
      <c r="K10" s="119">
        <v>937.51800000000003</v>
      </c>
      <c r="L10" s="16">
        <v>967.89599999999996</v>
      </c>
      <c r="M10" s="16">
        <v>1002.052</v>
      </c>
      <c r="N10" s="16">
        <v>1037.992</v>
      </c>
      <c r="O10" s="16">
        <v>1070.0999999999999</v>
      </c>
      <c r="P10" s="16">
        <v>1095.3</v>
      </c>
      <c r="Q10" s="17">
        <v>1104.8</v>
      </c>
      <c r="R10" s="17">
        <v>1106.7</v>
      </c>
      <c r="S10" s="31">
        <v>1096.8</v>
      </c>
    </row>
    <row r="11" spans="1:19">
      <c r="A11" s="160"/>
      <c r="B11" s="164"/>
      <c r="C11" s="14" t="s">
        <v>13</v>
      </c>
      <c r="D11" s="167"/>
      <c r="E11" s="120">
        <v>1899.337</v>
      </c>
      <c r="F11" s="120">
        <v>1955.91</v>
      </c>
      <c r="G11" s="120">
        <v>1982.6130000000001</v>
      </c>
      <c r="H11" s="119">
        <v>2016.4639999999999</v>
      </c>
      <c r="I11" s="119">
        <v>2035.915</v>
      </c>
      <c r="J11" s="119">
        <v>2037.7070000000001</v>
      </c>
      <c r="K11" s="119">
        <v>2065.123</v>
      </c>
      <c r="L11" s="16">
        <v>2087.2860000000001</v>
      </c>
      <c r="M11" s="16">
        <v>2108.4859999999999</v>
      </c>
      <c r="N11" s="16">
        <v>2123.2779999999998</v>
      </c>
      <c r="O11" s="16">
        <v>2143.8000000000002</v>
      </c>
      <c r="P11" s="16">
        <v>2162.5</v>
      </c>
      <c r="Q11" s="17">
        <v>2190.5</v>
      </c>
      <c r="R11" s="17">
        <v>2223.6</v>
      </c>
      <c r="S11" s="31">
        <v>2260.1</v>
      </c>
    </row>
    <row r="12" spans="1:19">
      <c r="A12" s="160"/>
      <c r="B12" s="164"/>
      <c r="C12" s="14" t="s">
        <v>14</v>
      </c>
      <c r="D12" s="167"/>
      <c r="E12" s="120">
        <v>108.893</v>
      </c>
      <c r="F12" s="120">
        <v>107.63800000000001</v>
      </c>
      <c r="G12" s="120">
        <v>110.31699999999999</v>
      </c>
      <c r="H12" s="119">
        <v>111.501</v>
      </c>
      <c r="I12" s="119">
        <v>118.58799999999999</v>
      </c>
      <c r="J12" s="119">
        <v>115.065</v>
      </c>
      <c r="K12" s="119">
        <v>117.294</v>
      </c>
      <c r="L12" s="16">
        <v>122.717</v>
      </c>
      <c r="M12" s="16">
        <v>127.941</v>
      </c>
      <c r="N12" s="16">
        <v>135.596</v>
      </c>
      <c r="O12" s="16">
        <v>143.69999999999999</v>
      </c>
      <c r="P12" s="16">
        <v>151.80000000000001</v>
      </c>
      <c r="Q12" s="17">
        <v>162.19999999999999</v>
      </c>
      <c r="R12" s="17">
        <v>174.5</v>
      </c>
      <c r="S12" s="31">
        <f>S4-S10-S11</f>
        <v>187.90000000000009</v>
      </c>
    </row>
    <row r="13" spans="1:19">
      <c r="A13" s="160"/>
      <c r="B13" s="164"/>
      <c r="C13" s="14" t="s">
        <v>15</v>
      </c>
      <c r="D13" s="167"/>
      <c r="E13" s="24">
        <v>2653.9</v>
      </c>
      <c r="F13" s="24">
        <v>2704.5</v>
      </c>
      <c r="G13" s="24">
        <v>2760.6</v>
      </c>
      <c r="H13" s="119">
        <v>2823.1</v>
      </c>
      <c r="I13" s="25">
        <v>2937.9</v>
      </c>
      <c r="J13" s="25">
        <v>2990.2</v>
      </c>
      <c r="K13" s="25">
        <v>3063.6</v>
      </c>
      <c r="L13" s="16">
        <v>3131.7</v>
      </c>
      <c r="M13" s="16">
        <v>3186.3</v>
      </c>
      <c r="N13" s="16">
        <v>3197</v>
      </c>
      <c r="O13" s="16">
        <v>3253.3</v>
      </c>
      <c r="P13" s="16">
        <v>3312.3</v>
      </c>
      <c r="Q13" s="17">
        <v>3368.6</v>
      </c>
      <c r="R13" s="17">
        <v>3396.8</v>
      </c>
      <c r="S13" s="31">
        <v>3441.6</v>
      </c>
    </row>
    <row r="14" spans="1:19">
      <c r="A14" s="160"/>
      <c r="B14" s="164"/>
      <c r="C14" s="14" t="s">
        <v>16</v>
      </c>
      <c r="D14" s="167"/>
      <c r="E14" s="24">
        <v>2638.6559999999999</v>
      </c>
      <c r="F14" s="24">
        <v>2679.2</v>
      </c>
      <c r="G14" s="24">
        <v>2732.6</v>
      </c>
      <c r="H14" s="119">
        <v>2791.9</v>
      </c>
      <c r="I14" s="25">
        <v>2880.5</v>
      </c>
      <c r="J14" s="25">
        <v>2964.1</v>
      </c>
      <c r="K14" s="25">
        <v>3026.9</v>
      </c>
      <c r="L14" s="16">
        <v>3097.7</v>
      </c>
      <c r="M14" s="16">
        <v>3159</v>
      </c>
      <c r="N14" s="16">
        <v>3191.7</v>
      </c>
      <c r="O14" s="16">
        <v>3225.1</v>
      </c>
      <c r="P14" s="16">
        <v>3383.7</v>
      </c>
      <c r="Q14" s="17">
        <v>3340.5</v>
      </c>
      <c r="R14" s="17">
        <v>3382.7</v>
      </c>
      <c r="S14" s="31">
        <v>3419.2</v>
      </c>
    </row>
    <row r="15" spans="1:19" ht="13.5" customHeight="1">
      <c r="A15" s="160">
        <v>2</v>
      </c>
      <c r="B15" s="164" t="s">
        <v>17</v>
      </c>
      <c r="C15" s="18" t="s">
        <v>18</v>
      </c>
      <c r="D15" s="167" t="s">
        <v>19</v>
      </c>
      <c r="E15" s="121">
        <v>68.05</v>
      </c>
      <c r="F15" s="121">
        <v>68.319999999999993</v>
      </c>
      <c r="G15" s="121">
        <v>68.707070923907594</v>
      </c>
      <c r="H15" s="26">
        <v>69.11</v>
      </c>
      <c r="I15" s="26">
        <v>69.569999999999993</v>
      </c>
      <c r="J15" s="26">
        <v>69.89</v>
      </c>
      <c r="K15" s="26">
        <v>69.569745562715354</v>
      </c>
      <c r="L15" s="27">
        <v>69.89</v>
      </c>
      <c r="M15" s="27">
        <v>70.19</v>
      </c>
      <c r="N15" s="27">
        <v>70.41</v>
      </c>
      <c r="O15" s="27">
        <v>70.709999999999994</v>
      </c>
      <c r="P15" s="27">
        <v>71.010000000000005</v>
      </c>
      <c r="Q15" s="28">
        <v>71.28</v>
      </c>
      <c r="R15" s="121">
        <v>71.5</v>
      </c>
      <c r="S15" s="122">
        <v>71.77</v>
      </c>
    </row>
    <row r="16" spans="1:19">
      <c r="A16" s="160"/>
      <c r="B16" s="164"/>
      <c r="C16" s="18" t="s">
        <v>20</v>
      </c>
      <c r="D16" s="167"/>
      <c r="E16" s="121">
        <v>64.930000000000007</v>
      </c>
      <c r="F16" s="121">
        <v>64.676323511558152</v>
      </c>
      <c r="G16" s="121">
        <v>64.907880672907396</v>
      </c>
      <c r="H16" s="26">
        <v>65.42</v>
      </c>
      <c r="I16" s="26">
        <v>65.91</v>
      </c>
      <c r="J16" s="26">
        <v>66.02</v>
      </c>
      <c r="K16" s="26">
        <v>65.575188687473855</v>
      </c>
      <c r="L16" s="27">
        <v>65.88</v>
      </c>
      <c r="M16" s="27">
        <v>66.11</v>
      </c>
      <c r="N16" s="27">
        <v>66.38</v>
      </c>
      <c r="O16" s="27">
        <v>66.709999999999994</v>
      </c>
      <c r="P16" s="27">
        <v>67.05</v>
      </c>
      <c r="Q16" s="28">
        <v>67.33</v>
      </c>
      <c r="R16" s="121">
        <v>67.62</v>
      </c>
      <c r="S16" s="122">
        <v>67.92</v>
      </c>
    </row>
    <row r="17" spans="1:21">
      <c r="A17" s="160"/>
      <c r="B17" s="164"/>
      <c r="C17" s="18" t="s">
        <v>21</v>
      </c>
      <c r="D17" s="167"/>
      <c r="E17" s="121">
        <v>72.260000000000005</v>
      </c>
      <c r="F17" s="121">
        <v>73.760000000000005</v>
      </c>
      <c r="G17" s="121">
        <v>74.3222255991965</v>
      </c>
      <c r="H17" s="26">
        <v>75.010000000000005</v>
      </c>
      <c r="I17" s="26">
        <v>75.489999999999995</v>
      </c>
      <c r="J17" s="26">
        <v>75.84</v>
      </c>
      <c r="K17" s="26">
        <v>75.104720382072813</v>
      </c>
      <c r="L17" s="27">
        <v>75.44</v>
      </c>
      <c r="M17" s="27">
        <v>75.78</v>
      </c>
      <c r="N17" s="27">
        <v>75.959999999999994</v>
      </c>
      <c r="O17" s="27">
        <v>76.22</v>
      </c>
      <c r="P17" s="27">
        <v>76.47</v>
      </c>
      <c r="Q17" s="28">
        <v>76.7</v>
      </c>
      <c r="R17" s="121">
        <v>76.849999999999994</v>
      </c>
      <c r="S17" s="122">
        <v>77.099999999999994</v>
      </c>
    </row>
    <row r="18" spans="1:21" ht="12.75" customHeight="1">
      <c r="A18" s="160">
        <v>3</v>
      </c>
      <c r="B18" s="164" t="s">
        <v>22</v>
      </c>
      <c r="C18" s="14" t="s">
        <v>23</v>
      </c>
      <c r="D18" s="167" t="s">
        <v>24</v>
      </c>
      <c r="E18" s="24">
        <v>742.3</v>
      </c>
      <c r="F18" s="24">
        <v>759.9</v>
      </c>
      <c r="G18" s="24">
        <v>768.3</v>
      </c>
      <c r="H18" s="25">
        <v>794.09</v>
      </c>
      <c r="I18" s="25">
        <v>823.4</v>
      </c>
      <c r="J18" s="25">
        <v>859.1</v>
      </c>
      <c r="K18" s="25">
        <v>869.8</v>
      </c>
      <c r="L18" s="16">
        <v>885.6</v>
      </c>
      <c r="M18" s="16">
        <v>894.5</v>
      </c>
      <c r="N18" s="16">
        <v>897.4</v>
      </c>
      <c r="O18" s="16">
        <v>908.7</v>
      </c>
      <c r="P18" s="16">
        <v>920.2</v>
      </c>
      <c r="Q18" s="17">
        <v>941.5</v>
      </c>
      <c r="R18" s="17">
        <v>983.5</v>
      </c>
      <c r="S18" s="31">
        <v>997</v>
      </c>
    </row>
    <row r="19" spans="1:21">
      <c r="A19" s="160"/>
      <c r="B19" s="164"/>
      <c r="C19" s="18" t="s">
        <v>25</v>
      </c>
      <c r="D19" s="167"/>
      <c r="E19" s="24">
        <v>463.7</v>
      </c>
      <c r="F19" s="24">
        <v>483.6</v>
      </c>
      <c r="G19" s="24">
        <v>489.34800000000001</v>
      </c>
      <c r="H19" s="25">
        <v>511.74799999999999</v>
      </c>
      <c r="I19" s="25">
        <v>537.68200000000002</v>
      </c>
      <c r="J19" s="25">
        <v>579.30499999999995</v>
      </c>
      <c r="K19" s="25">
        <v>581.75900000000001</v>
      </c>
      <c r="L19" s="16">
        <v>584.52</v>
      </c>
      <c r="M19" s="16">
        <v>590.37099999999998</v>
      </c>
      <c r="N19" s="16">
        <v>606.28200000000004</v>
      </c>
      <c r="O19" s="16">
        <v>611.70000000000005</v>
      </c>
      <c r="P19" s="16">
        <v>616</v>
      </c>
      <c r="Q19" s="17">
        <v>637.1</v>
      </c>
      <c r="R19" s="17">
        <v>678.3</v>
      </c>
      <c r="S19" s="31">
        <v>691.3</v>
      </c>
    </row>
    <row r="20" spans="1:21">
      <c r="A20" s="160"/>
      <c r="B20" s="164"/>
      <c r="C20" s="18" t="s">
        <v>26</v>
      </c>
      <c r="D20" s="167"/>
      <c r="E20" s="24">
        <v>294.416</v>
      </c>
      <c r="F20" s="24">
        <v>306.79500000000002</v>
      </c>
      <c r="G20" s="24">
        <v>317.13099999999997</v>
      </c>
      <c r="H20" s="25">
        <v>333.37900000000002</v>
      </c>
      <c r="I20" s="25">
        <v>352.81200000000001</v>
      </c>
      <c r="J20" s="25">
        <v>376.41899999999998</v>
      </c>
      <c r="K20" s="25">
        <v>380.82799999999997</v>
      </c>
      <c r="L20" s="16">
        <v>386.21800000000002</v>
      </c>
      <c r="M20" s="16">
        <v>387.45299999999997</v>
      </c>
      <c r="N20" s="16">
        <v>411.42</v>
      </c>
      <c r="O20" s="16">
        <v>414.3</v>
      </c>
      <c r="P20" s="16">
        <v>412.5</v>
      </c>
      <c r="Q20" s="17">
        <v>431</v>
      </c>
      <c r="R20" s="17">
        <v>465.1</v>
      </c>
      <c r="S20" s="31">
        <v>475.1</v>
      </c>
    </row>
    <row r="21" spans="1:21">
      <c r="A21" s="160"/>
      <c r="B21" s="164"/>
      <c r="C21" s="18" t="s">
        <v>27</v>
      </c>
      <c r="D21" s="167"/>
      <c r="E21" s="24">
        <v>278.60000000000002</v>
      </c>
      <c r="F21" s="24">
        <v>276.3</v>
      </c>
      <c r="G21" s="24">
        <v>278.91500000000002</v>
      </c>
      <c r="H21" s="25">
        <v>282.34199999999998</v>
      </c>
      <c r="I21" s="25">
        <v>285.73</v>
      </c>
      <c r="J21" s="25">
        <v>279.80099999999999</v>
      </c>
      <c r="K21" s="25">
        <v>288.08999999999997</v>
      </c>
      <c r="L21" s="16">
        <v>301.11900000000003</v>
      </c>
      <c r="M21" s="16">
        <v>304.125</v>
      </c>
      <c r="N21" s="16">
        <v>291.14499999999998</v>
      </c>
      <c r="O21" s="16">
        <v>297</v>
      </c>
      <c r="P21" s="16">
        <v>304.2</v>
      </c>
      <c r="Q21" s="17">
        <v>304.39999999999998</v>
      </c>
      <c r="R21" s="17">
        <v>305.2</v>
      </c>
      <c r="S21" s="31">
        <v>305.7</v>
      </c>
    </row>
    <row r="22" spans="1:21">
      <c r="A22" s="160"/>
      <c r="B22" s="164"/>
      <c r="C22" s="14" t="s">
        <v>28</v>
      </c>
      <c r="D22" s="167"/>
      <c r="E22" s="24">
        <v>160.30000000000001</v>
      </c>
      <c r="F22" s="24">
        <v>154.9</v>
      </c>
      <c r="G22" s="24">
        <v>146.08099999999999</v>
      </c>
      <c r="H22" s="25">
        <v>145.31100000000001</v>
      </c>
      <c r="I22" s="25">
        <v>149.73500000000001</v>
      </c>
      <c r="J22" s="25">
        <v>153.08500000000001</v>
      </c>
      <c r="K22" s="25">
        <v>160.65</v>
      </c>
      <c r="L22" s="16">
        <v>169.74299999999999</v>
      </c>
      <c r="M22" s="16">
        <v>169.70500000000001</v>
      </c>
      <c r="N22" s="16">
        <v>171.60499999999999</v>
      </c>
      <c r="O22" s="16">
        <v>181.1</v>
      </c>
      <c r="P22" s="16">
        <v>188.6</v>
      </c>
      <c r="Q22" s="17">
        <v>190.8</v>
      </c>
      <c r="R22" s="17">
        <v>189.3</v>
      </c>
      <c r="S22" s="31">
        <v>195.8</v>
      </c>
    </row>
    <row r="23" spans="1:21" ht="12.75" customHeight="1">
      <c r="A23" s="160">
        <v>4</v>
      </c>
      <c r="B23" s="164" t="s">
        <v>29</v>
      </c>
      <c r="C23" s="29" t="s">
        <v>30</v>
      </c>
      <c r="D23" s="162" t="s">
        <v>31</v>
      </c>
      <c r="E23" s="24">
        <v>9756.6</v>
      </c>
      <c r="F23" s="24">
        <v>13173.8</v>
      </c>
      <c r="G23" s="24">
        <v>16688.400000000001</v>
      </c>
      <c r="H23" s="25">
        <v>19174.2</v>
      </c>
      <c r="I23" s="20">
        <v>22227.054</v>
      </c>
      <c r="J23" s="20">
        <v>22894.780900000002</v>
      </c>
      <c r="K23" s="20">
        <v>23931.3426</v>
      </c>
      <c r="L23" s="16">
        <v>28010.710599999999</v>
      </c>
      <c r="M23" s="16">
        <v>32582.629000000001</v>
      </c>
      <c r="N23" s="16">
        <v>37839.225400000003</v>
      </c>
      <c r="O23" s="16">
        <v>37453.275300000001</v>
      </c>
      <c r="P23" s="16">
        <v>43555.484400000001</v>
      </c>
      <c r="Q23" s="17">
        <v>53851.544458999997</v>
      </c>
      <c r="R23" s="17">
        <v>70441.515813499995</v>
      </c>
      <c r="S23" s="31">
        <v>80663.100000000006</v>
      </c>
    </row>
    <row r="24" spans="1:21">
      <c r="A24" s="160"/>
      <c r="B24" s="164"/>
      <c r="C24" s="29" t="s">
        <v>32</v>
      </c>
      <c r="D24" s="162"/>
      <c r="E24" s="24">
        <v>6153.9364999999998</v>
      </c>
      <c r="F24" s="24">
        <v>8642.5159000000003</v>
      </c>
      <c r="G24" s="24">
        <v>11126.286900000001</v>
      </c>
      <c r="H24" s="25">
        <v>12252.723400000001</v>
      </c>
      <c r="I24" s="16">
        <v>14069.9521</v>
      </c>
      <c r="J24" s="16">
        <v>14704.1337</v>
      </c>
      <c r="K24" s="16">
        <v>15725.769200000001</v>
      </c>
      <c r="L24" s="16">
        <v>18262.5677</v>
      </c>
      <c r="M24" s="16">
        <v>21765.833500000001</v>
      </c>
      <c r="N24" s="16">
        <v>25217.038</v>
      </c>
      <c r="O24" s="16">
        <v>24187.7857</v>
      </c>
      <c r="P24" s="16">
        <v>27444.3</v>
      </c>
      <c r="Q24" s="17">
        <v>33851.090600000003</v>
      </c>
      <c r="R24" s="17">
        <v>46971.037799999998</v>
      </c>
      <c r="S24" s="31">
        <v>56987.01</v>
      </c>
    </row>
    <row r="25" spans="1:21" ht="24" customHeight="1">
      <c r="A25" s="160"/>
      <c r="B25" s="164"/>
      <c r="C25" s="29" t="s">
        <v>30</v>
      </c>
      <c r="D25" s="165" t="s">
        <v>33</v>
      </c>
      <c r="E25" s="24">
        <f t="shared" ref="E25:S25" si="0">1000*E23/E68</f>
        <v>7192.7987968505795</v>
      </c>
      <c r="F25" s="24">
        <f t="shared" si="0"/>
        <v>10409.709765868845</v>
      </c>
      <c r="G25" s="24">
        <f t="shared" si="0"/>
        <v>12276.298366926585</v>
      </c>
      <c r="H25" s="16">
        <f t="shared" si="0"/>
        <v>12567.312481975723</v>
      </c>
      <c r="I25" s="16">
        <f t="shared" si="0"/>
        <v>12224.219592142024</v>
      </c>
      <c r="J25" s="16">
        <f t="shared" si="0"/>
        <v>11617.823927009225</v>
      </c>
      <c r="K25" s="16">
        <f t="shared" si="0"/>
        <v>11142.569677893975</v>
      </c>
      <c r="L25" s="16">
        <f t="shared" si="0"/>
        <v>11476.836144765899</v>
      </c>
      <c r="M25" s="16">
        <f t="shared" si="0"/>
        <v>13177.103697622408</v>
      </c>
      <c r="N25" s="16">
        <f t="shared" si="0"/>
        <v>14204.233353604062</v>
      </c>
      <c r="O25" s="16">
        <f t="shared" si="0"/>
        <v>13311.845013204054</v>
      </c>
      <c r="P25" s="16">
        <f t="shared" si="0"/>
        <v>15286.434304686431</v>
      </c>
      <c r="Q25" s="16">
        <f t="shared" si="0"/>
        <v>17123.833230731074</v>
      </c>
      <c r="R25" s="16">
        <f t="shared" si="0"/>
        <v>20324.866498594831</v>
      </c>
      <c r="S25" s="16">
        <f t="shared" si="0"/>
        <v>23793.371974691385</v>
      </c>
    </row>
    <row r="26" spans="1:21" ht="24" customHeight="1">
      <c r="A26" s="160"/>
      <c r="B26" s="164"/>
      <c r="C26" s="29" t="s">
        <v>32</v>
      </c>
      <c r="D26" s="165"/>
      <c r="E26" s="24">
        <f t="shared" ref="E26:S26" si="1">1000*E24/E68</f>
        <v>4536.8291262422217</v>
      </c>
      <c r="F26" s="24">
        <f t="shared" si="1"/>
        <v>6829.167147361185</v>
      </c>
      <c r="G26" s="24">
        <f t="shared" si="1"/>
        <v>8184.7042077387077</v>
      </c>
      <c r="H26" s="16">
        <f t="shared" si="1"/>
        <v>8030.7811393964821</v>
      </c>
      <c r="I26" s="16">
        <f t="shared" si="1"/>
        <v>7738.0557999868006</v>
      </c>
      <c r="J26" s="16">
        <f t="shared" si="1"/>
        <v>7461.5274578060144</v>
      </c>
      <c r="K26" s="16">
        <f t="shared" si="1"/>
        <v>7322.0078780485546</v>
      </c>
      <c r="L26" s="16">
        <f t="shared" si="1"/>
        <v>7482.7268778962798</v>
      </c>
      <c r="M26" s="16">
        <f t="shared" si="1"/>
        <v>8802.563018922865</v>
      </c>
      <c r="N26" s="16">
        <f t="shared" si="1"/>
        <v>9466.0683048417013</v>
      </c>
      <c r="O26" s="16">
        <f t="shared" si="1"/>
        <v>8596.9531869217662</v>
      </c>
      <c r="P26" s="16">
        <f t="shared" si="1"/>
        <v>9631.9784928877016</v>
      </c>
      <c r="Q26" s="16">
        <f t="shared" si="1"/>
        <v>10764.044670141153</v>
      </c>
      <c r="R26" s="16">
        <f t="shared" si="1"/>
        <v>13552.804217232482</v>
      </c>
      <c r="S26" s="16">
        <f t="shared" si="1"/>
        <v>16809.583646741296</v>
      </c>
    </row>
    <row r="27" spans="1:21">
      <c r="A27" s="160"/>
      <c r="B27" s="164"/>
      <c r="C27" s="33" t="s">
        <v>34</v>
      </c>
      <c r="D27" s="162" t="s">
        <v>31</v>
      </c>
      <c r="E27" s="24">
        <v>9756.6</v>
      </c>
      <c r="F27" s="24">
        <v>11443.6</v>
      </c>
      <c r="G27" s="24">
        <v>12853.4</v>
      </c>
      <c r="H27" s="16">
        <v>14350.7</v>
      </c>
      <c r="I27" s="20">
        <v>15482.3</v>
      </c>
      <c r="J27" s="20">
        <v>15850.7</v>
      </c>
      <c r="K27" s="20">
        <v>16035.9</v>
      </c>
      <c r="L27" s="25">
        <v>16891.7683</v>
      </c>
      <c r="M27" s="25">
        <v>18115.852200000001</v>
      </c>
      <c r="N27" s="25">
        <v>19050.46</v>
      </c>
      <c r="O27" s="25">
        <v>18034.014500000001</v>
      </c>
      <c r="P27" s="16" t="s">
        <v>35</v>
      </c>
      <c r="Q27" s="16" t="s">
        <v>35</v>
      </c>
      <c r="R27" s="16" t="s">
        <v>35</v>
      </c>
      <c r="S27" s="16" t="s">
        <v>35</v>
      </c>
    </row>
    <row r="28" spans="1:21">
      <c r="A28" s="160"/>
      <c r="B28" s="164"/>
      <c r="C28" s="33" t="s">
        <v>36</v>
      </c>
      <c r="D28" s="162"/>
      <c r="E28" s="123" t="s">
        <v>35</v>
      </c>
      <c r="F28" s="123" t="s">
        <v>35</v>
      </c>
      <c r="G28" s="123" t="s">
        <v>35</v>
      </c>
      <c r="H28" s="123" t="s">
        <v>35</v>
      </c>
      <c r="I28" s="123" t="s">
        <v>35</v>
      </c>
      <c r="J28" s="20">
        <v>22894.780900000002</v>
      </c>
      <c r="K28" s="20">
        <v>23235.863799999999</v>
      </c>
      <c r="L28" s="25">
        <v>24545.6407</v>
      </c>
      <c r="M28" s="25">
        <v>26446.671300000002</v>
      </c>
      <c r="N28" s="25">
        <v>27928.278399999999</v>
      </c>
      <c r="O28" s="25">
        <v>26655.376700000001</v>
      </c>
      <c r="P28" s="25">
        <v>27091.663799999998</v>
      </c>
      <c r="Q28" s="17">
        <v>28455.108639999999</v>
      </c>
      <c r="R28" s="17">
        <v>30567.078850000002</v>
      </c>
      <c r="S28" s="31">
        <v>32132.738499999999</v>
      </c>
      <c r="T28" s="104"/>
      <c r="U28" s="104"/>
    </row>
    <row r="29" spans="1:21" ht="15.75" customHeight="1">
      <c r="A29" s="34">
        <v>5</v>
      </c>
      <c r="B29" s="172" t="s">
        <v>37</v>
      </c>
      <c r="C29" s="172"/>
      <c r="D29" s="35" t="s">
        <v>38</v>
      </c>
      <c r="E29" s="24">
        <v>6.4</v>
      </c>
      <c r="F29" s="24">
        <v>17.3</v>
      </c>
      <c r="G29" s="24">
        <v>12.3</v>
      </c>
      <c r="H29" s="16">
        <v>11.6</v>
      </c>
      <c r="I29" s="124">
        <v>7.9</v>
      </c>
      <c r="J29" s="124">
        <v>2.4</v>
      </c>
      <c r="K29" s="124">
        <v>1.5</v>
      </c>
      <c r="L29" s="16">
        <v>5.6</v>
      </c>
      <c r="M29" s="16">
        <v>7.8</v>
      </c>
      <c r="N29" s="16">
        <v>5.6</v>
      </c>
      <c r="O29" s="16">
        <v>-4.5999999999999996</v>
      </c>
      <c r="P29" s="16">
        <v>1.6</v>
      </c>
      <c r="Q29" s="17">
        <v>5.03</v>
      </c>
      <c r="R29" s="17">
        <v>7.4219999999999997</v>
      </c>
      <c r="S29" s="31">
        <v>5.0999999999999996</v>
      </c>
    </row>
    <row r="30" spans="1:21" ht="15.75" customHeight="1">
      <c r="A30" s="160">
        <v>5.0999999999999996</v>
      </c>
      <c r="B30" s="170" t="s">
        <v>39</v>
      </c>
      <c r="C30" s="36" t="s">
        <v>40</v>
      </c>
      <c r="D30" s="171" t="s">
        <v>41</v>
      </c>
      <c r="E30" s="125">
        <v>-3.3770880322315464</v>
      </c>
      <c r="F30" s="126">
        <v>-3.7142081344743554E-2</v>
      </c>
      <c r="G30" s="24">
        <v>2.0990860534459221</v>
      </c>
      <c r="H30" s="16">
        <v>2.0609235519382518</v>
      </c>
      <c r="I30" s="125">
        <v>1.5693553522369705</v>
      </c>
      <c r="J30" s="125">
        <v>1.2954768715930067</v>
      </c>
      <c r="K30" s="125">
        <v>0.76030213972664151</v>
      </c>
      <c r="L30" s="126">
        <v>-4.2633000828637732E-2</v>
      </c>
      <c r="M30" s="125">
        <v>0.89821663919357941</v>
      </c>
      <c r="N30" s="125">
        <v>0.71619944543346903</v>
      </c>
      <c r="O30" s="125">
        <v>0.79212822550127926</v>
      </c>
      <c r="P30" s="125">
        <v>-0.83410529291870894</v>
      </c>
      <c r="Q30" s="17">
        <v>1.6834025958036412</v>
      </c>
      <c r="R30" s="17">
        <v>-1.33233093870659</v>
      </c>
      <c r="S30" s="17">
        <v>-3.6384836283960111</v>
      </c>
    </row>
    <row r="31" spans="1:21" ht="15.75" customHeight="1">
      <c r="A31" s="160"/>
      <c r="B31" s="170"/>
      <c r="C31" s="37" t="s">
        <v>42</v>
      </c>
      <c r="D31" s="171"/>
      <c r="E31" s="24">
        <v>0.65067285859496571</v>
      </c>
      <c r="F31" s="24">
        <v>1.6555694816438096</v>
      </c>
      <c r="G31" s="24">
        <v>1.6470844588962312</v>
      </c>
      <c r="H31" s="16">
        <v>3.5294263762356506</v>
      </c>
      <c r="I31" s="125">
        <v>3.9267149613637673</v>
      </c>
      <c r="J31" s="125">
        <v>3.1545463974527106</v>
      </c>
      <c r="K31" s="125">
        <v>-0.29408930935201849</v>
      </c>
      <c r="L31" s="125">
        <v>-0.68201539855084758</v>
      </c>
      <c r="M31" s="125">
        <v>0.85621899845438121</v>
      </c>
      <c r="N31" s="125">
        <v>-0.25019716589078295</v>
      </c>
      <c r="O31" s="125">
        <v>-1.4380074791396478</v>
      </c>
      <c r="P31" s="125">
        <v>0.11561600554831926</v>
      </c>
      <c r="Q31" s="17">
        <v>-2.084280442923407</v>
      </c>
      <c r="R31" s="17">
        <v>2.5794309499539336</v>
      </c>
      <c r="S31" s="17">
        <v>1.360634727004461</v>
      </c>
    </row>
    <row r="32" spans="1:21" ht="15.75" customHeight="1">
      <c r="A32" s="160"/>
      <c r="B32" s="170"/>
      <c r="C32" s="37" t="s">
        <v>43</v>
      </c>
      <c r="D32" s="171"/>
      <c r="E32" s="24">
        <v>0.36528876787508835</v>
      </c>
      <c r="F32" s="24">
        <v>0.53538796409613809</v>
      </c>
      <c r="G32" s="24">
        <v>0.54765120180812177</v>
      </c>
      <c r="H32" s="16">
        <v>0.62208726124182878</v>
      </c>
      <c r="I32" s="125">
        <v>0.25068624105081661</v>
      </c>
      <c r="J32" s="125">
        <v>0.15329914272437059</v>
      </c>
      <c r="K32" s="125">
        <v>-0.50449037948820696</v>
      </c>
      <c r="L32" s="125">
        <v>1.0510116269387484</v>
      </c>
      <c r="M32" s="125">
        <v>1.3812426535875693</v>
      </c>
      <c r="N32" s="125">
        <v>0.29921281653996024</v>
      </c>
      <c r="O32" s="125">
        <v>0.2656513837764341</v>
      </c>
      <c r="P32" s="125">
        <v>-7.2682297183737615E-2</v>
      </c>
      <c r="Q32" s="17">
        <v>0.49992769673830711</v>
      </c>
      <c r="R32" s="17">
        <v>0.41719872701455091</v>
      </c>
      <c r="S32" s="17">
        <v>-0.33620942475626447</v>
      </c>
    </row>
    <row r="33" spans="1:19" ht="15.75" customHeight="1">
      <c r="A33" s="160"/>
      <c r="B33" s="170"/>
      <c r="C33" s="37" t="s">
        <v>44</v>
      </c>
      <c r="D33" s="171"/>
      <c r="E33" s="24">
        <v>0.20276919091328272</v>
      </c>
      <c r="F33" s="24">
        <v>0.58910243666730866</v>
      </c>
      <c r="G33" s="24">
        <v>2.284826752581385</v>
      </c>
      <c r="H33" s="16">
        <v>0.36703700874022921</v>
      </c>
      <c r="I33" s="125">
        <v>-0.18436227265082131</v>
      </c>
      <c r="J33" s="126">
        <v>-2.2028303985116536E-2</v>
      </c>
      <c r="K33" s="126">
        <v>-2.8048741896998085E-2</v>
      </c>
      <c r="L33" s="126">
        <v>-3.8704655369023691E-2</v>
      </c>
      <c r="M33" s="125">
        <v>6.7710190173571688E-2</v>
      </c>
      <c r="N33" s="125">
        <v>0.70779349151598814</v>
      </c>
      <c r="O33" s="125">
        <v>-0.13615764807651229</v>
      </c>
      <c r="P33" s="125">
        <v>-0.90276972376028231</v>
      </c>
      <c r="Q33" s="17">
        <v>0.25929785339288985</v>
      </c>
      <c r="R33" s="17">
        <v>0.1165475114652799</v>
      </c>
      <c r="S33" s="17">
        <v>0.43744157108508197</v>
      </c>
    </row>
    <row r="34" spans="1:19" ht="15.75" customHeight="1">
      <c r="A34" s="160"/>
      <c r="B34" s="170"/>
      <c r="C34" s="38" t="s">
        <v>45</v>
      </c>
      <c r="D34" s="171"/>
      <c r="E34" s="24">
        <v>4.0270935709252162</v>
      </c>
      <c r="F34" s="24">
        <v>8.1093715094099714</v>
      </c>
      <c r="G34" s="24">
        <v>4.7113715520070567</v>
      </c>
      <c r="H34" s="16">
        <v>3.5572635045478882</v>
      </c>
      <c r="I34" s="125">
        <v>3.4171260991137133</v>
      </c>
      <c r="J34" s="125">
        <v>0.34150620077697758</v>
      </c>
      <c r="K34" s="125">
        <v>1.3417470185126716</v>
      </c>
      <c r="L34" s="125">
        <v>3.4097987848916103</v>
      </c>
      <c r="M34" s="125">
        <v>2.5572787753619712</v>
      </c>
      <c r="N34" s="125">
        <v>3.0870253898554827</v>
      </c>
      <c r="O34" s="125">
        <v>-2.9843914631987176</v>
      </c>
      <c r="P34" s="125">
        <v>2.0214964700022282</v>
      </c>
      <c r="Q34" s="17">
        <v>3.3120530736549334</v>
      </c>
      <c r="R34" s="17">
        <v>4.8106493758669231</v>
      </c>
      <c r="S34" s="17">
        <v>5.4662152953924901</v>
      </c>
    </row>
    <row r="35" spans="1:19" ht="15.75" customHeight="1">
      <c r="A35" s="160"/>
      <c r="B35" s="170"/>
      <c r="C35" s="36" t="s">
        <v>46</v>
      </c>
      <c r="D35" s="171"/>
      <c r="E35" s="24">
        <v>4.4964233159651217</v>
      </c>
      <c r="F35" s="24">
        <v>6.4384882732164863</v>
      </c>
      <c r="G35" s="24">
        <v>1.0297998300390541</v>
      </c>
      <c r="H35" s="16">
        <v>1.5121784868624368</v>
      </c>
      <c r="I35" s="125">
        <v>-1.0942948998743269</v>
      </c>
      <c r="J35" s="125">
        <v>-2.5429645011832891</v>
      </c>
      <c r="K35" s="125">
        <v>0.21436375929368426</v>
      </c>
      <c r="L35" s="125">
        <v>1.9394190298658625</v>
      </c>
      <c r="M35" s="125">
        <v>1.9842133634777406</v>
      </c>
      <c r="N35" s="125">
        <v>1.0422102431884315</v>
      </c>
      <c r="O35" s="125">
        <v>-1.0569750913733651</v>
      </c>
      <c r="P35" s="125">
        <v>1.3092145186735142</v>
      </c>
      <c r="Q35" s="17">
        <v>1.3623089891320286</v>
      </c>
      <c r="R35" s="17">
        <v>0.83061704674350589</v>
      </c>
      <c r="S35" s="17">
        <v>1.8324467397274842</v>
      </c>
    </row>
    <row r="36" spans="1:19" ht="12.75" customHeight="1">
      <c r="A36" s="160">
        <v>6</v>
      </c>
      <c r="B36" s="175" t="s">
        <v>47</v>
      </c>
      <c r="C36" s="161" t="s">
        <v>30</v>
      </c>
      <c r="D36" s="39" t="s">
        <v>48</v>
      </c>
      <c r="E36" s="127">
        <v>3586.0884770355506</v>
      </c>
      <c r="F36" s="127">
        <v>4752.837670097967</v>
      </c>
      <c r="G36" s="127">
        <v>5948.6456124321821</v>
      </c>
      <c r="H36" s="127">
        <v>6750.7926746611538</v>
      </c>
      <c r="I36" s="127">
        <v>7652.8585749160411</v>
      </c>
      <c r="J36" s="127">
        <v>7724.1</v>
      </c>
      <c r="K36" s="128">
        <v>7906.2</v>
      </c>
      <c r="L36" s="128">
        <v>9042.5</v>
      </c>
      <c r="M36" s="128">
        <v>10314.1</v>
      </c>
      <c r="N36" s="128">
        <v>11855.6</v>
      </c>
      <c r="O36" s="128">
        <v>11612.9</v>
      </c>
      <c r="P36" s="128">
        <v>13267.87</v>
      </c>
      <c r="Q36" s="17">
        <v>16121</v>
      </c>
      <c r="R36" s="17">
        <v>20824.099999999999</v>
      </c>
      <c r="S36" s="31">
        <v>23591.3</v>
      </c>
    </row>
    <row r="37" spans="1:19" ht="36">
      <c r="A37" s="160"/>
      <c r="B37" s="161"/>
      <c r="C37" s="161"/>
      <c r="D37" s="9" t="s">
        <v>49</v>
      </c>
      <c r="E37" s="16">
        <f t="shared" ref="E37:S37" si="2">E36*1000/E68</f>
        <v>2643.7501673760362</v>
      </c>
      <c r="F37" s="16">
        <f t="shared" si="2"/>
        <v>3755.6104320703316</v>
      </c>
      <c r="G37" s="16">
        <f t="shared" si="2"/>
        <v>4375.934686208755</v>
      </c>
      <c r="H37" s="16">
        <f t="shared" si="2"/>
        <v>4424.6602749266931</v>
      </c>
      <c r="I37" s="16">
        <f t="shared" si="2"/>
        <v>4208.8449385771401</v>
      </c>
      <c r="J37" s="16">
        <f t="shared" si="2"/>
        <v>3919.5497954999846</v>
      </c>
      <c r="K37" s="16">
        <f t="shared" si="2"/>
        <v>3681.1718364420276</v>
      </c>
      <c r="L37" s="16">
        <f t="shared" si="2"/>
        <v>3704.9860077111234</v>
      </c>
      <c r="M37" s="16">
        <f t="shared" si="2"/>
        <v>4171.2399956322515</v>
      </c>
      <c r="N37" s="16">
        <f t="shared" si="2"/>
        <v>4450.4005345465739</v>
      </c>
      <c r="O37" s="16">
        <f t="shared" si="2"/>
        <v>4127.519521739594</v>
      </c>
      <c r="P37" s="16">
        <f t="shared" si="2"/>
        <v>4656.5530360194998</v>
      </c>
      <c r="Q37" s="16">
        <f t="shared" si="2"/>
        <v>5126.1912408619864</v>
      </c>
      <c r="R37" s="16">
        <f t="shared" si="2"/>
        <v>6008.4887096122657</v>
      </c>
      <c r="S37" s="16">
        <f t="shared" si="2"/>
        <v>6958.7776352078818</v>
      </c>
    </row>
    <row r="38" spans="1:19">
      <c r="A38" s="160"/>
      <c r="B38" s="161"/>
      <c r="C38" s="33" t="s">
        <v>34</v>
      </c>
      <c r="D38" s="162" t="s">
        <v>48</v>
      </c>
      <c r="E38" s="16">
        <v>3586.088462540758</v>
      </c>
      <c r="F38" s="16">
        <v>4128.6205771911646</v>
      </c>
      <c r="G38" s="16">
        <v>4581.641804557843</v>
      </c>
      <c r="H38" s="16">
        <v>5052.5347580080343</v>
      </c>
      <c r="I38" s="127">
        <v>5330.6050976431943</v>
      </c>
      <c r="J38" s="127">
        <v>5347.5949911461657</v>
      </c>
      <c r="K38" s="128">
        <v>5297.8</v>
      </c>
      <c r="L38" s="128">
        <v>5453.1</v>
      </c>
      <c r="M38" s="128">
        <v>5734.6</v>
      </c>
      <c r="N38" s="128">
        <v>5965.4</v>
      </c>
      <c r="O38" s="123" t="s">
        <v>35</v>
      </c>
      <c r="P38" s="123" t="s">
        <v>35</v>
      </c>
      <c r="Q38" s="123" t="s">
        <v>35</v>
      </c>
      <c r="R38" s="123" t="s">
        <v>35</v>
      </c>
      <c r="S38" s="123" t="s">
        <v>35</v>
      </c>
    </row>
    <row r="39" spans="1:19">
      <c r="A39" s="160"/>
      <c r="B39" s="161"/>
      <c r="C39" s="33" t="s">
        <v>36</v>
      </c>
      <c r="D39" s="162"/>
      <c r="E39" s="129"/>
      <c r="F39" s="16" t="s">
        <v>35</v>
      </c>
      <c r="G39" s="16" t="s">
        <v>35</v>
      </c>
      <c r="H39" s="16" t="s">
        <v>35</v>
      </c>
      <c r="I39" s="123" t="s">
        <v>35</v>
      </c>
      <c r="J39" s="127">
        <v>7724.1</v>
      </c>
      <c r="K39" s="128">
        <v>7676.4</v>
      </c>
      <c r="L39" s="128">
        <v>7923.9</v>
      </c>
      <c r="M39" s="128">
        <v>8371.7000000000007</v>
      </c>
      <c r="N39" s="128">
        <v>8750.2999999999993</v>
      </c>
      <c r="O39" s="25">
        <v>8264.7999999999993</v>
      </c>
      <c r="P39" s="25">
        <v>8252.66</v>
      </c>
      <c r="Q39" s="17">
        <v>8518.2999999999993</v>
      </c>
      <c r="R39" s="17">
        <v>9036.2999999999993</v>
      </c>
      <c r="S39" s="31">
        <v>9397.7999999999993</v>
      </c>
    </row>
    <row r="40" spans="1:19" ht="13.5" customHeight="1">
      <c r="A40" s="41">
        <v>6.1</v>
      </c>
      <c r="B40" s="161"/>
      <c r="C40" s="33" t="s">
        <v>50</v>
      </c>
      <c r="D40" s="1" t="s">
        <v>51</v>
      </c>
      <c r="E40" s="106">
        <v>7531.6255744264754</v>
      </c>
      <c r="F40" s="106">
        <v>8861.8205286930424</v>
      </c>
      <c r="G40" s="106">
        <v>10151.721799816532</v>
      </c>
      <c r="H40" s="16">
        <v>10442.385050449348</v>
      </c>
      <c r="I40" s="99">
        <v>10900.230519785749</v>
      </c>
      <c r="J40" s="99">
        <v>10458.302724052422</v>
      </c>
      <c r="K40" s="99">
        <v>10511.383106314077</v>
      </c>
      <c r="L40" s="99">
        <v>11096.037560423851</v>
      </c>
      <c r="M40" s="99">
        <v>12317.482427769468</v>
      </c>
      <c r="N40" s="99">
        <v>13604.97894319405</v>
      </c>
      <c r="O40" s="99">
        <v>13693.179806942995</v>
      </c>
      <c r="P40" s="99">
        <v>14792.250908642214</v>
      </c>
      <c r="Q40" s="99">
        <v>16401.989475153066</v>
      </c>
      <c r="R40" s="99">
        <v>18004.851205835472</v>
      </c>
      <c r="S40" s="31">
        <v>19097.73141863952</v>
      </c>
    </row>
    <row r="41" spans="1:19" ht="15.75" customHeight="1">
      <c r="A41" s="42">
        <v>6.2</v>
      </c>
      <c r="B41" s="43" t="s">
        <v>52</v>
      </c>
      <c r="C41" s="33" t="s">
        <v>53</v>
      </c>
      <c r="D41" s="11" t="s">
        <v>54</v>
      </c>
      <c r="E41" s="105">
        <v>1990</v>
      </c>
      <c r="F41" s="105">
        <v>2570</v>
      </c>
      <c r="G41" s="105">
        <v>3630</v>
      </c>
      <c r="H41" s="105">
        <v>4310</v>
      </c>
      <c r="I41" s="105">
        <v>4180</v>
      </c>
      <c r="J41" s="105">
        <v>3770</v>
      </c>
      <c r="K41" s="105">
        <v>3460</v>
      </c>
      <c r="L41" s="105">
        <v>3200</v>
      </c>
      <c r="M41" s="105">
        <v>3650</v>
      </c>
      <c r="N41" s="105">
        <v>3800</v>
      </c>
      <c r="O41" s="105">
        <v>3690</v>
      </c>
      <c r="P41" s="105">
        <v>3690</v>
      </c>
      <c r="Q41" s="105">
        <v>4340</v>
      </c>
      <c r="R41" s="105">
        <v>4870</v>
      </c>
      <c r="S41" s="130">
        <v>5350</v>
      </c>
    </row>
    <row r="42" spans="1:19">
      <c r="A42" s="160">
        <v>7</v>
      </c>
      <c r="B42" s="161" t="s">
        <v>55</v>
      </c>
      <c r="C42" s="44" t="s">
        <v>56</v>
      </c>
      <c r="D42" s="173" t="s">
        <v>31</v>
      </c>
      <c r="E42" s="16">
        <v>9756.5884394356453</v>
      </c>
      <c r="F42" s="16">
        <v>13173.763363172104</v>
      </c>
      <c r="G42" s="16">
        <v>16688.419630801429</v>
      </c>
      <c r="H42" s="16">
        <v>19174.242679876654</v>
      </c>
      <c r="I42" s="124">
        <v>22227.054279289052</v>
      </c>
      <c r="J42" s="124">
        <v>22894.780900000002</v>
      </c>
      <c r="K42" s="124">
        <v>23931.3426</v>
      </c>
      <c r="L42" s="16">
        <v>28010.710599999999</v>
      </c>
      <c r="M42" s="16">
        <v>32582.629000000001</v>
      </c>
      <c r="N42" s="16">
        <v>37839.225400000003</v>
      </c>
      <c r="O42" s="16">
        <v>37883.041700000002</v>
      </c>
      <c r="P42" s="16">
        <v>44702.733200000002</v>
      </c>
      <c r="Q42" s="17">
        <v>54877.815560000003</v>
      </c>
      <c r="R42" s="17">
        <v>71201.583469999998</v>
      </c>
      <c r="S42" s="31">
        <v>80208.373189999998</v>
      </c>
    </row>
    <row r="43" spans="1:19">
      <c r="A43" s="160"/>
      <c r="B43" s="161"/>
      <c r="C43" s="45" t="s">
        <v>57</v>
      </c>
      <c r="D43" s="173"/>
      <c r="E43" s="16">
        <v>6625.2223394356461</v>
      </c>
      <c r="F43" s="16">
        <v>8397.1402631721066</v>
      </c>
      <c r="G43" s="16">
        <v>11105.416194655385</v>
      </c>
      <c r="H43" s="16">
        <v>13279.276325541023</v>
      </c>
      <c r="I43" s="124">
        <v>15480.92481421268</v>
      </c>
      <c r="J43" s="124">
        <v>17576.715800000002</v>
      </c>
      <c r="K43" s="124">
        <v>18350.898000000001</v>
      </c>
      <c r="L43" s="16">
        <v>19661.638999999999</v>
      </c>
      <c r="M43" s="16">
        <v>23019.099900000001</v>
      </c>
      <c r="N43" s="16">
        <v>26627.539700000001</v>
      </c>
      <c r="O43" s="16">
        <v>28570.0416</v>
      </c>
      <c r="P43" s="16">
        <v>29580.844400000002</v>
      </c>
      <c r="Q43" s="17">
        <v>35422.93679</v>
      </c>
      <c r="R43" s="17">
        <v>40524.049169999998</v>
      </c>
      <c r="S43" s="31">
        <v>52355.413439999997</v>
      </c>
    </row>
    <row r="44" spans="1:19">
      <c r="A44" s="160"/>
      <c r="B44" s="161"/>
      <c r="C44" s="45" t="s">
        <v>58</v>
      </c>
      <c r="D44" s="173"/>
      <c r="E44" s="16">
        <v>4106.2509000000009</v>
      </c>
      <c r="F44" s="16">
        <v>7660.6389999999992</v>
      </c>
      <c r="G44" s="16">
        <v>9328.5960361460438</v>
      </c>
      <c r="H44" s="16">
        <v>10215.213662893852</v>
      </c>
      <c r="I44" s="124">
        <v>7818.4324401691874</v>
      </c>
      <c r="J44" s="124">
        <v>5612.3918999999996</v>
      </c>
      <c r="K44" s="124">
        <v>5415.5216</v>
      </c>
      <c r="L44" s="16">
        <v>7676.6866</v>
      </c>
      <c r="M44" s="16">
        <v>12830.364</v>
      </c>
      <c r="N44" s="16">
        <v>13467.6785</v>
      </c>
      <c r="O44" s="16">
        <v>8383.3904999999995</v>
      </c>
      <c r="P44" s="16">
        <v>15993.1512</v>
      </c>
      <c r="Q44" s="17">
        <v>22796.489689999999</v>
      </c>
      <c r="R44" s="17">
        <v>23879.936719999998</v>
      </c>
      <c r="S44" s="31">
        <v>28671.894359999998</v>
      </c>
    </row>
    <row r="45" spans="1:19">
      <c r="A45" s="160"/>
      <c r="B45" s="161"/>
      <c r="C45" s="45" t="s">
        <v>59</v>
      </c>
      <c r="D45" s="173"/>
      <c r="E45" s="16">
        <v>-974.88479999999981</v>
      </c>
      <c r="F45" s="16">
        <v>-2884.0159000000003</v>
      </c>
      <c r="G45" s="16">
        <v>-3745.5925999999995</v>
      </c>
      <c r="H45" s="16">
        <v>-4320.247308558216</v>
      </c>
      <c r="I45" s="124">
        <v>-1072.3029750928151</v>
      </c>
      <c r="J45" s="124">
        <v>-294.32679999999999</v>
      </c>
      <c r="K45" s="124">
        <v>164.92310000000001</v>
      </c>
      <c r="L45" s="16">
        <v>672.38499999999999</v>
      </c>
      <c r="M45" s="16">
        <v>-3266.835</v>
      </c>
      <c r="N45" s="16">
        <v>-2255.9929000000002</v>
      </c>
      <c r="O45" s="16">
        <v>929.60969999999998</v>
      </c>
      <c r="P45" s="16">
        <v>-871.26239999999996</v>
      </c>
      <c r="Q45" s="17">
        <v>-3341.6109200000001</v>
      </c>
      <c r="R45" s="17">
        <v>6797.5975799999997</v>
      </c>
      <c r="S45" s="17">
        <v>-818.93462</v>
      </c>
    </row>
    <row r="46" spans="1:19">
      <c r="A46" s="160">
        <v>8</v>
      </c>
      <c r="B46" s="161" t="s">
        <v>60</v>
      </c>
      <c r="C46" s="45" t="s">
        <v>56</v>
      </c>
      <c r="D46" s="162" t="s">
        <v>31</v>
      </c>
      <c r="E46" s="46">
        <v>9756.5884394356472</v>
      </c>
      <c r="F46" s="46">
        <v>13173.763363172107</v>
      </c>
      <c r="G46" s="46">
        <v>16688.419630801429</v>
      </c>
      <c r="H46" s="25">
        <v>19174.242679876657</v>
      </c>
      <c r="I46" s="17">
        <v>22227.054279289052</v>
      </c>
      <c r="J46" s="17">
        <v>22894.780900000002</v>
      </c>
      <c r="K46" s="17">
        <v>23931.3426</v>
      </c>
      <c r="L46" s="25">
        <v>28010.710599999999</v>
      </c>
      <c r="M46" s="25">
        <v>32582.629000000001</v>
      </c>
      <c r="N46" s="25">
        <v>37839.225400000003</v>
      </c>
      <c r="O46" s="25">
        <v>37453.275300000001</v>
      </c>
      <c r="P46" s="25">
        <v>43555.484409999997</v>
      </c>
      <c r="Q46" s="17">
        <v>53851.544500000004</v>
      </c>
      <c r="R46" s="17">
        <v>70441.515799999994</v>
      </c>
      <c r="S46" s="31">
        <v>80663.051000000007</v>
      </c>
    </row>
    <row r="47" spans="1:19">
      <c r="A47" s="160"/>
      <c r="B47" s="161"/>
      <c r="C47" s="109" t="s">
        <v>61</v>
      </c>
      <c r="D47" s="162"/>
      <c r="E47" s="46">
        <v>2199.2004305255969</v>
      </c>
      <c r="F47" s="46">
        <v>3150.1255367855001</v>
      </c>
      <c r="G47" s="46">
        <v>4393.9006519764152</v>
      </c>
      <c r="H47" s="25">
        <v>4979.9368333952452</v>
      </c>
      <c r="I47" s="17">
        <v>5852.4861033620291</v>
      </c>
      <c r="J47" s="17">
        <v>6234.9651999999996</v>
      </c>
      <c r="K47" s="17">
        <v>6829.8904000000002</v>
      </c>
      <c r="L47" s="25">
        <v>7465.8476000000001</v>
      </c>
      <c r="M47" s="25">
        <v>8571.5324999999993</v>
      </c>
      <c r="N47" s="25">
        <v>10017.700000000001</v>
      </c>
      <c r="O47" s="25">
        <v>11056.0373</v>
      </c>
      <c r="P47" s="25">
        <v>12078.884529999999</v>
      </c>
      <c r="Q47" s="17">
        <v>15090.797699999999</v>
      </c>
      <c r="R47" s="17">
        <v>19681.106899999999</v>
      </c>
      <c r="S47" s="31">
        <v>23953.495500000001</v>
      </c>
    </row>
    <row r="48" spans="1:19">
      <c r="A48" s="160"/>
      <c r="B48" s="161"/>
      <c r="C48" s="112" t="s">
        <v>62</v>
      </c>
      <c r="D48" s="162"/>
      <c r="E48" s="46">
        <v>1017.3199101477777</v>
      </c>
      <c r="F48" s="46">
        <v>1688.7608868175234</v>
      </c>
      <c r="G48" s="46">
        <v>1880.609273251066</v>
      </c>
      <c r="H48" s="25">
        <v>2250.0709487989143</v>
      </c>
      <c r="I48" s="17">
        <v>2189.5655584763117</v>
      </c>
      <c r="J48" s="17">
        <v>1979.0316</v>
      </c>
      <c r="K48" s="17">
        <v>2128.8380999999999</v>
      </c>
      <c r="L48" s="25">
        <v>2654.9494</v>
      </c>
      <c r="M48" s="25">
        <v>3658.8602000000001</v>
      </c>
      <c r="N48" s="25">
        <v>4164.0571</v>
      </c>
      <c r="O48" s="25">
        <v>3701.5572000000002</v>
      </c>
      <c r="P48" s="25">
        <v>4557.38544</v>
      </c>
      <c r="Q48" s="17">
        <v>5907.6247999999996</v>
      </c>
      <c r="R48" s="17">
        <v>7115.3357999999998</v>
      </c>
      <c r="S48" s="31">
        <v>8633.0930000000008</v>
      </c>
    </row>
    <row r="49" spans="1:19">
      <c r="A49" s="160"/>
      <c r="B49" s="161"/>
      <c r="C49" s="45" t="s">
        <v>63</v>
      </c>
      <c r="D49" s="162"/>
      <c r="E49" s="46">
        <v>686.0918523437</v>
      </c>
      <c r="F49" s="46">
        <v>798.44981866377123</v>
      </c>
      <c r="G49" s="46">
        <v>1086.6593383358693</v>
      </c>
      <c r="H49" s="25">
        <v>1205.6237690033313</v>
      </c>
      <c r="I49" s="17">
        <v>1707.5498272501425</v>
      </c>
      <c r="J49" s="17">
        <v>2958.2642999999998</v>
      </c>
      <c r="K49" s="17">
        <v>3364.5729000000001</v>
      </c>
      <c r="L49" s="25">
        <v>3658.7595000000001</v>
      </c>
      <c r="M49" s="25">
        <v>3671.7779999999998</v>
      </c>
      <c r="N49" s="25">
        <v>4122.2952999999998</v>
      </c>
      <c r="O49" s="25">
        <v>4534.9735000000001</v>
      </c>
      <c r="P49" s="25">
        <v>4788.8149899999999</v>
      </c>
      <c r="Q49" s="17">
        <v>5516.8288000000002</v>
      </c>
      <c r="R49" s="17">
        <v>6942.4934999999996</v>
      </c>
      <c r="S49" s="31">
        <v>8275.7785999999996</v>
      </c>
    </row>
    <row r="50" spans="1:19">
      <c r="A50" s="160"/>
      <c r="B50" s="161"/>
      <c r="C50" s="45" t="s">
        <v>64</v>
      </c>
      <c r="D50" s="162"/>
      <c r="E50" s="46">
        <v>5853.9762464185733</v>
      </c>
      <c r="F50" s="46">
        <v>7536.4271209053131</v>
      </c>
      <c r="G50" s="46">
        <v>9327.250367238079</v>
      </c>
      <c r="H50" s="25">
        <v>10738.611128679167</v>
      </c>
      <c r="I50" s="17">
        <v>12477.452790200567</v>
      </c>
      <c r="J50" s="17">
        <v>11722.5198</v>
      </c>
      <c r="K50" s="17">
        <v>11608.041300000001</v>
      </c>
      <c r="L50" s="25">
        <v>14231.154</v>
      </c>
      <c r="M50" s="25">
        <v>16680.458500000001</v>
      </c>
      <c r="N50" s="25">
        <v>19535.172999999999</v>
      </c>
      <c r="O50" s="25">
        <v>18160.707299999998</v>
      </c>
      <c r="P50" s="25">
        <v>22130.399450000001</v>
      </c>
      <c r="Q50" s="17">
        <v>27336.280899999998</v>
      </c>
      <c r="R50" s="17">
        <v>36702.579600000005</v>
      </c>
      <c r="S50" s="31">
        <v>39800.683899999996</v>
      </c>
    </row>
    <row r="51" spans="1:19">
      <c r="A51" s="160">
        <v>9</v>
      </c>
      <c r="B51" s="161" t="s">
        <v>65</v>
      </c>
      <c r="C51" s="33" t="s">
        <v>40</v>
      </c>
      <c r="D51" s="167" t="s">
        <v>38</v>
      </c>
      <c r="E51" s="16">
        <v>11.6</v>
      </c>
      <c r="F51" s="16">
        <v>10.199999999999999</v>
      </c>
      <c r="G51" s="16">
        <v>11.2</v>
      </c>
      <c r="H51" s="16">
        <v>13.391206674499999</v>
      </c>
      <c r="I51" s="124">
        <v>13.2714744347</v>
      </c>
      <c r="J51" s="124">
        <v>14</v>
      </c>
      <c r="K51" s="124">
        <v>12.5</v>
      </c>
      <c r="L51" s="16">
        <v>11</v>
      </c>
      <c r="M51" s="16">
        <v>11.3</v>
      </c>
      <c r="N51" s="16">
        <v>11.5</v>
      </c>
      <c r="O51" s="16">
        <v>12.8</v>
      </c>
      <c r="P51" s="16">
        <v>13.016999999999999</v>
      </c>
      <c r="Q51" s="17">
        <v>12.84</v>
      </c>
      <c r="R51" s="17">
        <v>9.7899999999999991</v>
      </c>
      <c r="S51" s="31">
        <v>7.25</v>
      </c>
    </row>
    <row r="52" spans="1:19">
      <c r="A52" s="160"/>
      <c r="B52" s="161"/>
      <c r="C52" s="33" t="s">
        <v>42</v>
      </c>
      <c r="D52" s="167"/>
      <c r="E52" s="16">
        <v>33.200000000000003</v>
      </c>
      <c r="F52" s="16">
        <v>32.199999999999996</v>
      </c>
      <c r="G52" s="16">
        <v>28.6</v>
      </c>
      <c r="H52" s="16">
        <v>28.5262830984</v>
      </c>
      <c r="I52" s="47">
        <v>29.627205949700002</v>
      </c>
      <c r="J52" s="124">
        <v>29.700000000000003</v>
      </c>
      <c r="K52" s="124">
        <v>31.699999999999996</v>
      </c>
      <c r="L52" s="16">
        <v>36.800000000000004</v>
      </c>
      <c r="M52" s="16">
        <v>37.4</v>
      </c>
      <c r="N52" s="16">
        <v>36.9</v>
      </c>
      <c r="O52" s="16">
        <v>36</v>
      </c>
      <c r="P52" s="16">
        <v>36.305</v>
      </c>
      <c r="Q52" s="17">
        <v>34.31</v>
      </c>
      <c r="R52" s="17">
        <v>38.04</v>
      </c>
      <c r="S52" s="31">
        <v>36.44</v>
      </c>
    </row>
    <row r="53" spans="1:19">
      <c r="A53" s="160"/>
      <c r="B53" s="161"/>
      <c r="C53" s="48" t="s">
        <v>66</v>
      </c>
      <c r="D53" s="167"/>
      <c r="E53" s="16">
        <v>22.4</v>
      </c>
      <c r="F53" s="16">
        <v>21.8</v>
      </c>
      <c r="G53" s="16">
        <v>17.8</v>
      </c>
      <c r="H53" s="16">
        <v>15.916234544</v>
      </c>
      <c r="I53" s="124">
        <v>17.004171017800001</v>
      </c>
      <c r="J53" s="124">
        <v>18.600000000000001</v>
      </c>
      <c r="K53" s="124">
        <v>20.7</v>
      </c>
      <c r="L53" s="16">
        <v>25.8</v>
      </c>
      <c r="M53" s="16">
        <v>26.4</v>
      </c>
      <c r="N53" s="16">
        <v>25.8</v>
      </c>
      <c r="O53" s="16">
        <v>24.1</v>
      </c>
      <c r="P53" s="16">
        <v>25.379000000000001</v>
      </c>
      <c r="Q53" s="17">
        <v>23.59</v>
      </c>
      <c r="R53" s="17">
        <v>28.68</v>
      </c>
      <c r="S53" s="31">
        <v>27.85</v>
      </c>
    </row>
    <row r="54" spans="1:19">
      <c r="A54" s="160"/>
      <c r="B54" s="161"/>
      <c r="C54" s="102" t="s">
        <v>67</v>
      </c>
      <c r="D54" s="167"/>
      <c r="E54" s="16">
        <v>8.6</v>
      </c>
      <c r="F54" s="16">
        <v>8.6</v>
      </c>
      <c r="G54" s="16">
        <v>9</v>
      </c>
      <c r="H54" s="16">
        <v>10.659292262099999</v>
      </c>
      <c r="I54" s="124">
        <v>10.632986728400001</v>
      </c>
      <c r="J54" s="124">
        <v>8.5</v>
      </c>
      <c r="K54" s="124">
        <v>8.1</v>
      </c>
      <c r="L54" s="16">
        <v>8.4</v>
      </c>
      <c r="M54" s="16">
        <v>8.5</v>
      </c>
      <c r="N54" s="16">
        <v>8.6</v>
      </c>
      <c r="O54" s="16">
        <v>9.1999999999999993</v>
      </c>
      <c r="P54" s="16">
        <v>8.4540000000000006</v>
      </c>
      <c r="Q54" s="17">
        <v>8.6300000000000008</v>
      </c>
      <c r="R54" s="17">
        <v>7.34</v>
      </c>
      <c r="S54" s="31">
        <v>6.61</v>
      </c>
    </row>
    <row r="55" spans="1:19">
      <c r="A55" s="160"/>
      <c r="B55" s="161"/>
      <c r="C55" s="102" t="s">
        <v>68</v>
      </c>
      <c r="D55" s="167"/>
      <c r="E55" s="16">
        <v>2.2000000000000002</v>
      </c>
      <c r="F55" s="16">
        <v>1.7999999999999998</v>
      </c>
      <c r="G55" s="16">
        <v>1.8</v>
      </c>
      <c r="H55" s="16">
        <v>1.9507562922999999</v>
      </c>
      <c r="I55" s="124">
        <v>1.9900482035</v>
      </c>
      <c r="J55" s="124">
        <v>2.6</v>
      </c>
      <c r="K55" s="124">
        <v>2.9</v>
      </c>
      <c r="L55" s="16">
        <v>2.6</v>
      </c>
      <c r="M55" s="16">
        <v>2.5</v>
      </c>
      <c r="N55" s="16">
        <v>2.5</v>
      </c>
      <c r="O55" s="16">
        <v>2.7</v>
      </c>
      <c r="P55" s="16">
        <v>2.472</v>
      </c>
      <c r="Q55" s="17">
        <v>2.09</v>
      </c>
      <c r="R55" s="17">
        <v>2.02</v>
      </c>
      <c r="S55" s="31">
        <v>1.98</v>
      </c>
    </row>
    <row r="56" spans="1:19">
      <c r="A56" s="160"/>
      <c r="B56" s="161"/>
      <c r="C56" s="33" t="s">
        <v>69</v>
      </c>
      <c r="D56" s="167"/>
      <c r="E56" s="16">
        <v>2.9</v>
      </c>
      <c r="F56" s="16">
        <v>3.7</v>
      </c>
      <c r="G56" s="16">
        <v>5.9</v>
      </c>
      <c r="H56" s="16">
        <v>5.8267339961999998</v>
      </c>
      <c r="I56" s="124">
        <v>5.0835008543000004</v>
      </c>
      <c r="J56" s="124">
        <v>4.4000000000000004</v>
      </c>
      <c r="K56" s="124">
        <v>4.0999999999999996</v>
      </c>
      <c r="L56" s="16">
        <v>3.6</v>
      </c>
      <c r="M56" s="16">
        <v>3.6</v>
      </c>
      <c r="N56" s="16">
        <v>4</v>
      </c>
      <c r="O56" s="16">
        <v>4.2</v>
      </c>
      <c r="P56" s="16">
        <v>3.7029999999999998</v>
      </c>
      <c r="Q56" s="17">
        <v>3.87</v>
      </c>
      <c r="R56" s="17">
        <v>3.63</v>
      </c>
      <c r="S56" s="31">
        <v>3.87</v>
      </c>
    </row>
    <row r="57" spans="1:19">
      <c r="A57" s="160"/>
      <c r="B57" s="161"/>
      <c r="C57" s="33" t="s">
        <v>70</v>
      </c>
      <c r="D57" s="167"/>
      <c r="E57" s="16">
        <v>7.2</v>
      </c>
      <c r="F57" s="16">
        <v>6.2</v>
      </c>
      <c r="G57" s="16">
        <v>5.2</v>
      </c>
      <c r="H57" s="16">
        <v>4.2531606391999999</v>
      </c>
      <c r="I57" s="124">
        <v>4.8418561335000003</v>
      </c>
      <c r="J57" s="124">
        <v>5.2</v>
      </c>
      <c r="K57" s="124">
        <v>5.2</v>
      </c>
      <c r="L57" s="16">
        <v>4.5999999999999996</v>
      </c>
      <c r="M57" s="16">
        <v>4.7</v>
      </c>
      <c r="N57" s="16">
        <v>4.4000000000000004</v>
      </c>
      <c r="O57" s="16">
        <v>3.6</v>
      </c>
      <c r="P57" s="16">
        <v>3.8039999999999998</v>
      </c>
      <c r="Q57" s="17">
        <v>4.78</v>
      </c>
      <c r="R57" s="17">
        <v>5.57</v>
      </c>
      <c r="S57" s="31">
        <v>5.39</v>
      </c>
    </row>
    <row r="58" spans="1:19">
      <c r="A58" s="160"/>
      <c r="B58" s="161"/>
      <c r="C58" s="33" t="s">
        <v>71</v>
      </c>
      <c r="D58" s="167"/>
      <c r="E58" s="16">
        <v>3</v>
      </c>
      <c r="F58" s="16">
        <v>2.6</v>
      </c>
      <c r="G58" s="16">
        <v>2.6</v>
      </c>
      <c r="H58" s="16">
        <v>2.4839553742999998</v>
      </c>
      <c r="I58" s="124">
        <v>2.5125026358000002</v>
      </c>
      <c r="J58" s="124">
        <v>2.4</v>
      </c>
      <c r="K58" s="124">
        <v>2.5</v>
      </c>
      <c r="L58" s="16">
        <v>2.2000000000000002</v>
      </c>
      <c r="M58" s="16">
        <v>2.1</v>
      </c>
      <c r="N58" s="16">
        <v>2.1</v>
      </c>
      <c r="O58" s="16">
        <v>2.2000000000000002</v>
      </c>
      <c r="P58" s="16">
        <v>2.4420000000000002</v>
      </c>
      <c r="Q58" s="17">
        <v>2.2999999999999998</v>
      </c>
      <c r="R58" s="17">
        <v>2.11</v>
      </c>
      <c r="S58" s="31">
        <v>2.2599999999999998</v>
      </c>
    </row>
    <row r="59" spans="1:19">
      <c r="A59" s="160"/>
      <c r="B59" s="161"/>
      <c r="C59" s="33" t="s">
        <v>72</v>
      </c>
      <c r="D59" s="167"/>
      <c r="E59" s="16">
        <v>7.1</v>
      </c>
      <c r="F59" s="16">
        <v>6.8</v>
      </c>
      <c r="G59" s="16">
        <v>5.8</v>
      </c>
      <c r="H59" s="16">
        <v>6.1565322332000001</v>
      </c>
      <c r="I59" s="124">
        <v>6.8041409074999999</v>
      </c>
      <c r="J59" s="124">
        <v>7.1</v>
      </c>
      <c r="K59" s="124">
        <v>6.9</v>
      </c>
      <c r="L59" s="16">
        <v>6.3</v>
      </c>
      <c r="M59" s="16">
        <v>5.8</v>
      </c>
      <c r="N59" s="16">
        <v>5.2</v>
      </c>
      <c r="O59" s="16">
        <v>5.4</v>
      </c>
      <c r="P59" s="16">
        <v>4.8490000000000002</v>
      </c>
      <c r="Q59" s="17">
        <v>4.6500000000000004</v>
      </c>
      <c r="R59" s="17">
        <v>4.4000000000000004</v>
      </c>
      <c r="S59" s="31">
        <v>4.5</v>
      </c>
    </row>
    <row r="60" spans="1:19">
      <c r="A60" s="160"/>
      <c r="B60" s="161"/>
      <c r="C60" s="33" t="s">
        <v>73</v>
      </c>
      <c r="D60" s="167"/>
      <c r="E60" s="16">
        <v>18.7</v>
      </c>
      <c r="F60" s="16">
        <v>22.1</v>
      </c>
      <c r="G60" s="16">
        <v>19.899999999999999</v>
      </c>
      <c r="H60" s="16">
        <v>18.3583997723</v>
      </c>
      <c r="I60" s="124">
        <v>16.917310852899998</v>
      </c>
      <c r="J60" s="124">
        <v>16.600000000000001</v>
      </c>
      <c r="K60" s="124">
        <v>16</v>
      </c>
      <c r="L60" s="16">
        <v>15.7</v>
      </c>
      <c r="M60" s="16">
        <v>16.399999999999999</v>
      </c>
      <c r="N60" s="16">
        <v>16.5</v>
      </c>
      <c r="O60" s="16">
        <v>14.7</v>
      </c>
      <c r="P60" s="16">
        <v>15.509</v>
      </c>
      <c r="Q60" s="17">
        <v>17.329999999999998</v>
      </c>
      <c r="R60" s="17">
        <v>17.059999999999999</v>
      </c>
      <c r="S60" s="31">
        <v>18.21</v>
      </c>
    </row>
    <row r="61" spans="1:19">
      <c r="A61" s="160"/>
      <c r="B61" s="161"/>
      <c r="C61" s="33" t="s">
        <v>74</v>
      </c>
      <c r="D61" s="167"/>
      <c r="E61" s="16">
        <v>4.4000000000000004</v>
      </c>
      <c r="F61" s="16">
        <v>3.9</v>
      </c>
      <c r="G61" s="16">
        <v>4.2</v>
      </c>
      <c r="H61" s="16">
        <v>4.1141026839999997</v>
      </c>
      <c r="I61" s="124">
        <v>4.0836830581000001</v>
      </c>
      <c r="J61" s="124">
        <v>5.9</v>
      </c>
      <c r="K61" s="124">
        <v>5.9</v>
      </c>
      <c r="L61" s="16">
        <v>5.5</v>
      </c>
      <c r="M61" s="16">
        <v>4.9000000000000004</v>
      </c>
      <c r="N61" s="16">
        <v>4.7</v>
      </c>
      <c r="O61" s="16">
        <v>5.4</v>
      </c>
      <c r="P61" s="16">
        <v>5.0060000000000002</v>
      </c>
      <c r="Q61" s="17">
        <v>4.4000000000000004</v>
      </c>
      <c r="R61" s="17">
        <v>4.41</v>
      </c>
      <c r="S61" s="31">
        <v>4.95</v>
      </c>
    </row>
    <row r="62" spans="1:19">
      <c r="A62" s="160"/>
      <c r="B62" s="161"/>
      <c r="C62" s="33" t="s">
        <v>75</v>
      </c>
      <c r="D62" s="167"/>
      <c r="E62" s="16">
        <v>3.9</v>
      </c>
      <c r="F62" s="16">
        <v>3.8</v>
      </c>
      <c r="G62" s="16">
        <v>4.5</v>
      </c>
      <c r="H62" s="16">
        <v>4.4557042220999996</v>
      </c>
      <c r="I62" s="124">
        <v>4.4844649036000002</v>
      </c>
      <c r="J62" s="124">
        <v>4.4000000000000004</v>
      </c>
      <c r="K62" s="124">
        <v>4.5</v>
      </c>
      <c r="L62" s="16">
        <v>4</v>
      </c>
      <c r="M62" s="16">
        <v>3.8</v>
      </c>
      <c r="N62" s="16">
        <v>4</v>
      </c>
      <c r="O62" s="16">
        <v>4.4000000000000004</v>
      </c>
      <c r="P62" s="16">
        <v>4.0019999999999998</v>
      </c>
      <c r="Q62" s="17">
        <v>4.0599999999999996</v>
      </c>
      <c r="R62" s="17">
        <v>3.81</v>
      </c>
      <c r="S62" s="31">
        <v>4.5199999999999996</v>
      </c>
    </row>
    <row r="63" spans="1:19">
      <c r="A63" s="160"/>
      <c r="B63" s="161"/>
      <c r="C63" s="49" t="s">
        <v>76</v>
      </c>
      <c r="D63" s="167"/>
      <c r="E63" s="16">
        <v>7.9999999999999805</v>
      </c>
      <c r="F63" s="16">
        <v>8.5000000000000036</v>
      </c>
      <c r="G63" s="16">
        <v>12.099999999999998</v>
      </c>
      <c r="H63" s="16">
        <v>12.433921305799997</v>
      </c>
      <c r="I63" s="124">
        <v>12.373860269899989</v>
      </c>
      <c r="J63" s="124">
        <v>10.299999999999983</v>
      </c>
      <c r="K63" s="124">
        <v>10.699999999999989</v>
      </c>
      <c r="L63" s="16">
        <v>10.299999999999997</v>
      </c>
      <c r="M63" s="16">
        <v>9.9999999999999964</v>
      </c>
      <c r="N63" s="16">
        <v>10.700000000000003</v>
      </c>
      <c r="O63" s="16">
        <v>11.299999999999979</v>
      </c>
      <c r="P63" s="16">
        <v>11.362999999999996</v>
      </c>
      <c r="Q63" s="17">
        <v>11.5</v>
      </c>
      <c r="R63" s="17">
        <v>11.18</v>
      </c>
      <c r="S63" s="31">
        <v>12.610000000000014</v>
      </c>
    </row>
    <row r="64" spans="1:19">
      <c r="A64" s="11">
        <v>10</v>
      </c>
      <c r="B64" s="174" t="s">
        <v>77</v>
      </c>
      <c r="C64" s="174"/>
      <c r="D64" s="35" t="s">
        <v>38</v>
      </c>
      <c r="E64" s="16">
        <v>73.400000000000006</v>
      </c>
      <c r="F64" s="16">
        <v>77.8</v>
      </c>
      <c r="G64" s="16">
        <v>78.681149137253186</v>
      </c>
      <c r="H64" s="16">
        <v>80.101554064449715</v>
      </c>
      <c r="I64" s="131">
        <v>79.876807760035433</v>
      </c>
      <c r="J64" s="131">
        <v>79.099999999999994</v>
      </c>
      <c r="K64" s="131">
        <v>78.5</v>
      </c>
      <c r="L64" s="128">
        <v>75.5</v>
      </c>
      <c r="M64" s="128">
        <v>76</v>
      </c>
      <c r="N64" s="128">
        <v>74.5</v>
      </c>
      <c r="O64" s="128">
        <v>77.099999999999994</v>
      </c>
      <c r="P64" s="128">
        <v>76.23</v>
      </c>
      <c r="Q64" s="17">
        <v>77</v>
      </c>
      <c r="R64" s="17">
        <v>75.3</v>
      </c>
      <c r="S64" s="31">
        <v>72.5</v>
      </c>
    </row>
    <row r="65" spans="1:20">
      <c r="A65" s="11">
        <v>11</v>
      </c>
      <c r="B65" s="180" t="s">
        <v>78</v>
      </c>
      <c r="C65" s="176"/>
      <c r="D65" s="35" t="s">
        <v>38</v>
      </c>
      <c r="E65" s="16">
        <v>13</v>
      </c>
      <c r="F65" s="16">
        <v>8.9</v>
      </c>
      <c r="G65" s="16">
        <v>14</v>
      </c>
      <c r="H65" s="16">
        <v>12.5</v>
      </c>
      <c r="I65" s="124">
        <v>10.4</v>
      </c>
      <c r="J65" s="124">
        <v>1.9</v>
      </c>
      <c r="K65" s="124">
        <v>1.3</v>
      </c>
      <c r="L65" s="16">
        <v>6.4</v>
      </c>
      <c r="M65" s="16">
        <v>8.1</v>
      </c>
      <c r="N65" s="16">
        <v>5.2</v>
      </c>
      <c r="O65" s="16">
        <v>2.2999999999999998</v>
      </c>
      <c r="P65" s="16">
        <v>13.8</v>
      </c>
      <c r="Q65" s="17">
        <v>13.2</v>
      </c>
      <c r="R65" s="17">
        <v>7.9</v>
      </c>
      <c r="S65" s="31">
        <v>9</v>
      </c>
      <c r="T65" s="50"/>
    </row>
    <row r="66" spans="1:20" s="52" customFormat="1">
      <c r="A66" s="51">
        <v>11.1</v>
      </c>
      <c r="B66" s="181" t="s">
        <v>79</v>
      </c>
      <c r="C66" s="176"/>
      <c r="D66" s="35" t="s">
        <v>38</v>
      </c>
      <c r="E66" s="16">
        <v>10.1</v>
      </c>
      <c r="F66" s="16">
        <v>9.1999999999999993</v>
      </c>
      <c r="G66" s="16">
        <v>14.3</v>
      </c>
      <c r="H66" s="16">
        <v>10.5</v>
      </c>
      <c r="I66" s="132">
        <v>12.8</v>
      </c>
      <c r="J66" s="20">
        <v>6.6</v>
      </c>
      <c r="K66" s="132">
        <v>0.7</v>
      </c>
      <c r="L66" s="16">
        <v>4.3</v>
      </c>
      <c r="M66" s="16">
        <v>6.8</v>
      </c>
      <c r="N66" s="16">
        <v>7.3</v>
      </c>
      <c r="O66" s="16">
        <v>3.7</v>
      </c>
      <c r="P66" s="16">
        <v>7.3</v>
      </c>
      <c r="Q66" s="17">
        <v>15.2</v>
      </c>
      <c r="R66" s="17">
        <v>10.4</v>
      </c>
      <c r="S66" s="31">
        <v>6.8</v>
      </c>
      <c r="T66" s="53"/>
    </row>
    <row r="67" spans="1:20" s="52" customFormat="1">
      <c r="A67" s="51">
        <v>11.2</v>
      </c>
      <c r="B67" s="176" t="s">
        <v>80</v>
      </c>
      <c r="C67" s="176"/>
      <c r="D67" s="35" t="s">
        <v>38</v>
      </c>
      <c r="E67" s="16">
        <v>8</v>
      </c>
      <c r="F67" s="16">
        <v>10</v>
      </c>
      <c r="G67" s="16">
        <v>10</v>
      </c>
      <c r="H67" s="133">
        <v>10</v>
      </c>
      <c r="I67" s="133">
        <v>10</v>
      </c>
      <c r="J67" s="133">
        <v>7</v>
      </c>
      <c r="K67" s="133">
        <v>7</v>
      </c>
      <c r="L67" s="133">
        <v>8</v>
      </c>
      <c r="M67" s="133">
        <v>8</v>
      </c>
      <c r="N67" s="133">
        <v>8</v>
      </c>
      <c r="O67" s="133">
        <v>8</v>
      </c>
      <c r="P67" s="133">
        <v>8</v>
      </c>
      <c r="Q67" s="17">
        <v>6</v>
      </c>
      <c r="R67" s="17">
        <v>6</v>
      </c>
      <c r="S67" s="31">
        <v>6</v>
      </c>
    </row>
    <row r="68" spans="1:20">
      <c r="A68" s="11">
        <v>12</v>
      </c>
      <c r="B68" s="176" t="s">
        <v>81</v>
      </c>
      <c r="C68" s="176"/>
      <c r="D68" s="162" t="s">
        <v>82</v>
      </c>
      <c r="E68" s="16">
        <v>1356.44</v>
      </c>
      <c r="F68" s="16">
        <v>1265.53</v>
      </c>
      <c r="G68" s="16">
        <v>1359.4</v>
      </c>
      <c r="H68" s="16">
        <v>1525.72</v>
      </c>
      <c r="I68" s="20">
        <v>1818.28</v>
      </c>
      <c r="J68" s="20">
        <v>1970.66</v>
      </c>
      <c r="K68" s="20">
        <v>2147.7399999999998</v>
      </c>
      <c r="L68" s="16">
        <v>2440.63</v>
      </c>
      <c r="M68" s="16">
        <v>2472.67</v>
      </c>
      <c r="N68" s="16">
        <v>2663.94</v>
      </c>
      <c r="O68" s="55">
        <v>2813.53</v>
      </c>
      <c r="P68" s="55">
        <v>2849.29</v>
      </c>
      <c r="Q68" s="17">
        <v>3144.83</v>
      </c>
      <c r="R68" s="17">
        <v>3465.78</v>
      </c>
      <c r="S68" s="31">
        <v>3390.15</v>
      </c>
    </row>
    <row r="69" spans="1:20">
      <c r="A69" s="11">
        <v>12.1</v>
      </c>
      <c r="B69" s="54" t="s">
        <v>83</v>
      </c>
      <c r="C69" s="56"/>
      <c r="D69" s="162"/>
      <c r="E69" s="16">
        <v>1257.2</v>
      </c>
      <c r="F69" s="16">
        <v>1396.4</v>
      </c>
      <c r="G69" s="16">
        <v>1392.1</v>
      </c>
      <c r="H69" s="128">
        <v>1659.34</v>
      </c>
      <c r="I69" s="128">
        <v>1888.44</v>
      </c>
      <c r="J69" s="128">
        <v>1995.51</v>
      </c>
      <c r="K69" s="128">
        <v>2489.5300000000002</v>
      </c>
      <c r="L69" s="128">
        <v>2427.13</v>
      </c>
      <c r="M69" s="128">
        <v>2643.69</v>
      </c>
      <c r="N69" s="17">
        <v>2734.33</v>
      </c>
      <c r="O69" s="134">
        <v>2849.89</v>
      </c>
      <c r="P69" s="134">
        <v>2849.34</v>
      </c>
      <c r="Q69" s="17">
        <v>3444.6</v>
      </c>
      <c r="R69" s="17">
        <v>3410.69</v>
      </c>
      <c r="S69" s="31">
        <v>3420.46</v>
      </c>
    </row>
    <row r="70" spans="1:20">
      <c r="A70" s="11">
        <v>13</v>
      </c>
      <c r="B70" s="177" t="s">
        <v>84</v>
      </c>
      <c r="C70" s="177"/>
      <c r="D70" s="35" t="s">
        <v>85</v>
      </c>
      <c r="E70" s="15">
        <v>1147.0999999999999</v>
      </c>
      <c r="F70" s="15">
        <v>1124.711</v>
      </c>
      <c r="G70" s="15">
        <v>1151.1000000000001</v>
      </c>
      <c r="H70" s="16">
        <v>1198.3</v>
      </c>
      <c r="I70" s="20">
        <v>1206.6000000000001</v>
      </c>
      <c r="J70" s="20">
        <v>1243.9000000000001</v>
      </c>
      <c r="K70" s="20">
        <v>1275.6000000000001</v>
      </c>
      <c r="L70" s="16">
        <v>1357.4</v>
      </c>
      <c r="M70" s="16">
        <v>1358.6</v>
      </c>
      <c r="N70" s="16">
        <v>1362.472</v>
      </c>
      <c r="O70" s="16">
        <v>1340.0139999999999</v>
      </c>
      <c r="P70" s="16">
        <v>1317.425</v>
      </c>
      <c r="Q70" s="17">
        <v>1370.5940000000001</v>
      </c>
      <c r="R70" s="17">
        <v>1367.319</v>
      </c>
      <c r="S70" s="31">
        <v>1441.09</v>
      </c>
    </row>
    <row r="71" spans="1:20">
      <c r="A71" s="160">
        <v>13.1</v>
      </c>
      <c r="B71" s="57" t="s">
        <v>86</v>
      </c>
      <c r="C71" s="58" t="s">
        <v>56</v>
      </c>
      <c r="D71" s="35" t="s">
        <v>85</v>
      </c>
      <c r="E71" s="15">
        <v>1033.7</v>
      </c>
      <c r="F71" s="15">
        <v>1037.7</v>
      </c>
      <c r="G71" s="15">
        <v>1056.3999999999999</v>
      </c>
      <c r="H71" s="16">
        <v>1103.6000000000004</v>
      </c>
      <c r="I71" s="20">
        <v>1110.6999999999996</v>
      </c>
      <c r="J71" s="20">
        <v>1151.2</v>
      </c>
      <c r="K71" s="20">
        <v>1147.7999999999997</v>
      </c>
      <c r="L71" s="16">
        <v>1238.3</v>
      </c>
      <c r="M71" s="16">
        <v>1253</v>
      </c>
      <c r="N71" s="16">
        <v>1227.9490000000001</v>
      </c>
      <c r="O71" s="16">
        <v>1249.643</v>
      </c>
      <c r="P71" s="16">
        <v>1207.991</v>
      </c>
      <c r="Q71" s="17">
        <v>1283.1279999999999</v>
      </c>
      <c r="R71" s="17">
        <v>1294.7460000000001</v>
      </c>
      <c r="S71" s="31">
        <v>1355.6669999999999</v>
      </c>
    </row>
    <row r="72" spans="1:20">
      <c r="A72" s="160"/>
      <c r="B72" s="161" t="s">
        <v>87</v>
      </c>
      <c r="C72" s="101" t="s">
        <v>88</v>
      </c>
      <c r="D72" s="171" t="s">
        <v>85</v>
      </c>
      <c r="E72" s="124">
        <v>346.57499999999999</v>
      </c>
      <c r="F72" s="124">
        <v>342.77</v>
      </c>
      <c r="G72" s="124">
        <v>370</v>
      </c>
      <c r="H72" s="124">
        <v>329.1</v>
      </c>
      <c r="I72" s="124">
        <v>310.7</v>
      </c>
      <c r="J72" s="124">
        <v>327.60000000000002</v>
      </c>
      <c r="K72" s="124">
        <v>348.4</v>
      </c>
      <c r="L72" s="16">
        <v>356.4</v>
      </c>
      <c r="M72" s="16">
        <v>334.1</v>
      </c>
      <c r="N72" s="16">
        <v>370.08499999999998</v>
      </c>
      <c r="O72" s="16">
        <v>352.017</v>
      </c>
      <c r="P72" s="16">
        <v>346.233</v>
      </c>
      <c r="Q72" s="17">
        <v>350.70600000000002</v>
      </c>
      <c r="R72" s="17">
        <v>361.87200000000001</v>
      </c>
      <c r="S72" s="31">
        <v>305.01299999999998</v>
      </c>
    </row>
    <row r="73" spans="1:20">
      <c r="A73" s="160"/>
      <c r="B73" s="161"/>
      <c r="C73" s="33" t="s">
        <v>42</v>
      </c>
      <c r="D73" s="171"/>
      <c r="E73" s="124">
        <v>119.074</v>
      </c>
      <c r="F73" s="124">
        <v>127.97499999999999</v>
      </c>
      <c r="G73" s="124">
        <v>132.80000000000001</v>
      </c>
      <c r="H73" s="124">
        <v>153.00000000000003</v>
      </c>
      <c r="I73" s="124">
        <v>149.1</v>
      </c>
      <c r="J73" s="124">
        <v>145.4</v>
      </c>
      <c r="K73" s="124">
        <v>146.5</v>
      </c>
      <c r="L73" s="16">
        <v>167.5</v>
      </c>
      <c r="M73" s="16">
        <v>181.70000000000002</v>
      </c>
      <c r="N73" s="16">
        <v>185.96199999999999</v>
      </c>
      <c r="O73" s="16">
        <v>171.57400000000001</v>
      </c>
      <c r="P73" s="16">
        <v>180.24099999999999</v>
      </c>
      <c r="Q73" s="17">
        <v>217.374</v>
      </c>
      <c r="R73" s="17">
        <v>212.86200000000002</v>
      </c>
      <c r="S73" s="31">
        <v>216.63200000000001</v>
      </c>
    </row>
    <row r="74" spans="1:20">
      <c r="A74" s="160"/>
      <c r="B74" s="161"/>
      <c r="C74" s="102" t="s">
        <v>89</v>
      </c>
      <c r="D74" s="171"/>
      <c r="E74" s="124">
        <v>48.755000000000003</v>
      </c>
      <c r="F74" s="124">
        <v>51.962000000000003</v>
      </c>
      <c r="G74" s="124">
        <v>59.2</v>
      </c>
      <c r="H74" s="124">
        <v>72.400000000000006</v>
      </c>
      <c r="I74" s="124">
        <v>81.099999999999994</v>
      </c>
      <c r="J74" s="124">
        <v>88.1</v>
      </c>
      <c r="K74" s="124">
        <v>71.400000000000006</v>
      </c>
      <c r="L74" s="16">
        <v>70.599999999999994</v>
      </c>
      <c r="M74" s="16">
        <v>76.599999999999994</v>
      </c>
      <c r="N74" s="16">
        <v>68.697999999999993</v>
      </c>
      <c r="O74" s="16">
        <v>80.405000000000001</v>
      </c>
      <c r="P74" s="16">
        <v>87.81</v>
      </c>
      <c r="Q74" s="17">
        <v>82.539000000000001</v>
      </c>
      <c r="R74" s="17">
        <v>82.076999999999998</v>
      </c>
      <c r="S74" s="31">
        <v>93.165000000000006</v>
      </c>
    </row>
    <row r="75" spans="1:20">
      <c r="A75" s="160"/>
      <c r="B75" s="161"/>
      <c r="C75" s="102" t="s">
        <v>90</v>
      </c>
      <c r="D75" s="171"/>
      <c r="E75" s="124">
        <v>280.565</v>
      </c>
      <c r="F75" s="124">
        <v>283.12099999999998</v>
      </c>
      <c r="G75" s="124">
        <v>250.89999999999998</v>
      </c>
      <c r="H75" s="124">
        <v>292</v>
      </c>
      <c r="I75" s="124">
        <v>318.40000000000003</v>
      </c>
      <c r="J75" s="124">
        <v>329.5</v>
      </c>
      <c r="K75" s="124">
        <v>311.5</v>
      </c>
      <c r="L75" s="16">
        <v>352.59999999999997</v>
      </c>
      <c r="M75" s="16">
        <v>362.79999999999995</v>
      </c>
      <c r="N75" s="16">
        <v>291.18400000000003</v>
      </c>
      <c r="O75" s="16">
        <v>309.76799999999997</v>
      </c>
      <c r="P75" s="16">
        <v>294.911</v>
      </c>
      <c r="Q75" s="17">
        <v>301.14300000000003</v>
      </c>
      <c r="R75" s="17">
        <v>305.17200000000003</v>
      </c>
      <c r="S75" s="31">
        <v>376.02899999999994</v>
      </c>
    </row>
    <row r="76" spans="1:20">
      <c r="A76" s="160"/>
      <c r="B76" s="161"/>
      <c r="C76" s="102" t="s">
        <v>91</v>
      </c>
      <c r="D76" s="171"/>
      <c r="E76" s="124">
        <v>196.053</v>
      </c>
      <c r="F76" s="124">
        <v>186.65299999999999</v>
      </c>
      <c r="G76" s="124">
        <v>200</v>
      </c>
      <c r="H76" s="124">
        <v>210.5</v>
      </c>
      <c r="I76" s="124">
        <v>205.2</v>
      </c>
      <c r="J76" s="124">
        <v>211.3</v>
      </c>
      <c r="K76" s="124">
        <v>225.2</v>
      </c>
      <c r="L76" s="16">
        <v>241.9</v>
      </c>
      <c r="M76" s="16">
        <v>242.50000000000003</v>
      </c>
      <c r="N76" s="16">
        <v>249.298</v>
      </c>
      <c r="O76" s="16">
        <v>275.28700000000003</v>
      </c>
      <c r="P76" s="16">
        <v>253.964</v>
      </c>
      <c r="Q76" s="17">
        <v>263.221</v>
      </c>
      <c r="R76" s="17">
        <v>272.16100000000006</v>
      </c>
      <c r="S76" s="31">
        <v>303.66999999999996</v>
      </c>
    </row>
    <row r="77" spans="1:20">
      <c r="A77" s="160"/>
      <c r="B77" s="161"/>
      <c r="C77" s="33" t="s">
        <v>92</v>
      </c>
      <c r="D77" s="171"/>
      <c r="E77" s="124">
        <v>42.677999999999997</v>
      </c>
      <c r="F77" s="124">
        <v>45.219000000000051</v>
      </c>
      <c r="G77" s="124">
        <v>43.499999999999886</v>
      </c>
      <c r="H77" s="124">
        <v>46.600000000000364</v>
      </c>
      <c r="I77" s="124">
        <v>46.199999999999591</v>
      </c>
      <c r="J77" s="124">
        <v>49.299999999999955</v>
      </c>
      <c r="K77" s="124">
        <v>44.799999999999727</v>
      </c>
      <c r="L77" s="16">
        <v>49.299999999999955</v>
      </c>
      <c r="M77" s="16">
        <v>55.299999999999955</v>
      </c>
      <c r="N77" s="16">
        <v>62.72199999999998</v>
      </c>
      <c r="O77" s="16">
        <v>60.592000000000098</v>
      </c>
      <c r="P77" s="16">
        <v>44.832000000000107</v>
      </c>
      <c r="Q77" s="17">
        <v>68.144999999999754</v>
      </c>
      <c r="R77" s="17">
        <v>60.601999999999862</v>
      </c>
      <c r="S77" s="31">
        <v>61.157999999999902</v>
      </c>
    </row>
    <row r="78" spans="1:20">
      <c r="A78" s="34">
        <v>14</v>
      </c>
      <c r="B78" s="161" t="s">
        <v>93</v>
      </c>
      <c r="C78" s="161"/>
      <c r="D78" s="35" t="s">
        <v>85</v>
      </c>
      <c r="E78" s="123">
        <v>113.438</v>
      </c>
      <c r="F78" s="123">
        <v>87.03</v>
      </c>
      <c r="G78" s="123">
        <v>94.704999999999998</v>
      </c>
      <c r="H78" s="123">
        <v>94.731999999999999</v>
      </c>
      <c r="I78" s="124">
        <v>95.855999999999995</v>
      </c>
      <c r="J78" s="124">
        <v>92.671999999999997</v>
      </c>
      <c r="K78" s="124">
        <v>127.807</v>
      </c>
      <c r="L78" s="16">
        <v>119.092</v>
      </c>
      <c r="M78" s="16">
        <v>105.614</v>
      </c>
      <c r="N78" s="16">
        <v>134.523</v>
      </c>
      <c r="O78" s="16">
        <v>87.695999999999998</v>
      </c>
      <c r="P78" s="16">
        <v>109.434</v>
      </c>
      <c r="Q78" s="17">
        <v>87.465999999999994</v>
      </c>
      <c r="R78" s="17">
        <v>72.572999999999993</v>
      </c>
      <c r="S78" s="31">
        <v>85.424000000000007</v>
      </c>
    </row>
    <row r="79" spans="1:20">
      <c r="A79" s="11">
        <v>15</v>
      </c>
      <c r="B79" s="177" t="s">
        <v>94</v>
      </c>
      <c r="C79" s="177"/>
      <c r="D79" s="35" t="s">
        <v>38</v>
      </c>
      <c r="E79" s="123">
        <v>61.6</v>
      </c>
      <c r="F79" s="123">
        <v>62.5</v>
      </c>
      <c r="G79" s="123">
        <v>63.5</v>
      </c>
      <c r="H79" s="135">
        <v>61.9</v>
      </c>
      <c r="I79" s="135">
        <v>62.1</v>
      </c>
      <c r="J79" s="135">
        <v>61.5</v>
      </c>
      <c r="K79" s="135">
        <v>60.5</v>
      </c>
      <c r="L79" s="135">
        <v>61.1</v>
      </c>
      <c r="M79" s="135">
        <v>61</v>
      </c>
      <c r="N79" s="135">
        <v>62.8</v>
      </c>
      <c r="O79" s="135">
        <v>61.1</v>
      </c>
      <c r="P79" s="135">
        <v>59.1</v>
      </c>
      <c r="Q79" s="17">
        <v>60.3</v>
      </c>
      <c r="R79" s="17">
        <v>59.5</v>
      </c>
      <c r="S79" s="31">
        <v>61.3</v>
      </c>
    </row>
    <row r="80" spans="1:20">
      <c r="A80" s="11">
        <v>16</v>
      </c>
      <c r="B80" s="177" t="s">
        <v>95</v>
      </c>
      <c r="C80" s="177"/>
      <c r="D80" s="35" t="s">
        <v>38</v>
      </c>
      <c r="E80" s="123">
        <v>55.5</v>
      </c>
      <c r="F80" s="123">
        <v>57.7</v>
      </c>
      <c r="G80" s="123">
        <v>58.3</v>
      </c>
      <c r="H80" s="135">
        <v>57.2</v>
      </c>
      <c r="I80" s="135">
        <v>57.2</v>
      </c>
      <c r="J80" s="135">
        <v>56.9</v>
      </c>
      <c r="K80" s="135">
        <v>54.5</v>
      </c>
      <c r="L80" s="135">
        <v>55.8</v>
      </c>
      <c r="M80" s="135">
        <v>56.3</v>
      </c>
      <c r="N80" s="135">
        <v>56.6</v>
      </c>
      <c r="O80" s="135">
        <v>56.9</v>
      </c>
      <c r="P80" s="135">
        <v>54.2</v>
      </c>
      <c r="Q80" s="17">
        <v>56.5</v>
      </c>
      <c r="R80" s="17">
        <v>56.3</v>
      </c>
      <c r="S80" s="31">
        <v>57.6</v>
      </c>
    </row>
    <row r="81" spans="1:64">
      <c r="A81" s="11">
        <v>17</v>
      </c>
      <c r="B81" s="169" t="s">
        <v>96</v>
      </c>
      <c r="C81" s="169"/>
      <c r="D81" s="35" t="s">
        <v>38</v>
      </c>
      <c r="E81" s="123">
        <v>9.9</v>
      </c>
      <c r="F81" s="123">
        <v>7.7</v>
      </c>
      <c r="G81" s="123">
        <v>8.1999999999999993</v>
      </c>
      <c r="H81" s="16">
        <v>7.9</v>
      </c>
      <c r="I81" s="124">
        <v>7.9</v>
      </c>
      <c r="J81" s="124">
        <v>7.5</v>
      </c>
      <c r="K81" s="124">
        <v>10</v>
      </c>
      <c r="L81" s="16">
        <v>8.8000000000000007</v>
      </c>
      <c r="M81" s="16">
        <v>7.8</v>
      </c>
      <c r="N81" s="16">
        <v>9.9</v>
      </c>
      <c r="O81" s="16">
        <v>6.7</v>
      </c>
      <c r="P81" s="16">
        <v>8.3000000000000007</v>
      </c>
      <c r="Q81" s="17">
        <v>6.4</v>
      </c>
      <c r="R81" s="17">
        <v>5.3</v>
      </c>
      <c r="S81" s="31">
        <v>5.9</v>
      </c>
    </row>
    <row r="82" spans="1:64">
      <c r="A82" s="11">
        <v>18</v>
      </c>
      <c r="B82" s="169" t="s">
        <v>97</v>
      </c>
      <c r="C82" s="169"/>
      <c r="D82" s="35" t="s">
        <v>38</v>
      </c>
      <c r="E82" s="123">
        <v>38.799999999999997</v>
      </c>
      <c r="F82" s="123">
        <v>33.700000000000003</v>
      </c>
      <c r="G82" s="123">
        <v>27.4</v>
      </c>
      <c r="H82" s="16" t="s">
        <v>35</v>
      </c>
      <c r="I82" s="16">
        <v>21.6</v>
      </c>
      <c r="J82" s="16" t="s">
        <v>35</v>
      </c>
      <c r="K82" s="16">
        <v>29.6</v>
      </c>
      <c r="L82" s="16" t="s">
        <v>35</v>
      </c>
      <c r="M82" s="16">
        <v>28.4</v>
      </c>
      <c r="N82" s="16" t="s">
        <v>35</v>
      </c>
      <c r="O82" s="16">
        <v>27.8</v>
      </c>
      <c r="P82" s="16" t="s">
        <v>35</v>
      </c>
      <c r="Q82" s="16">
        <v>27.1</v>
      </c>
      <c r="R82" s="16" t="s">
        <v>35</v>
      </c>
      <c r="S82" s="16" t="s">
        <v>35</v>
      </c>
    </row>
    <row r="83" spans="1:64">
      <c r="A83" s="160">
        <v>19</v>
      </c>
      <c r="B83" s="168" t="s">
        <v>98</v>
      </c>
      <c r="C83" s="59" t="s">
        <v>99</v>
      </c>
      <c r="D83" s="165" t="s">
        <v>100</v>
      </c>
      <c r="E83" s="128">
        <v>3122.4641636007614</v>
      </c>
      <c r="F83" s="128">
        <v>4227.1781000000001</v>
      </c>
      <c r="G83" s="128">
        <v>4887.1207808062309</v>
      </c>
      <c r="H83" s="128">
        <v>5940.0666556459473</v>
      </c>
      <c r="I83" s="128">
        <v>6276.6088359502983</v>
      </c>
      <c r="J83" s="128">
        <v>5981.0640428921306</v>
      </c>
      <c r="K83" s="128">
        <v>5835</v>
      </c>
      <c r="L83" s="16">
        <v>7274.9</v>
      </c>
      <c r="M83" s="16">
        <v>9345.0800999999992</v>
      </c>
      <c r="N83" s="16">
        <v>10905.5108</v>
      </c>
      <c r="O83" s="16">
        <v>9463.8382000000001</v>
      </c>
      <c r="P83" s="16">
        <v>12711.4347</v>
      </c>
      <c r="Q83" s="17">
        <v>17126.936300000001</v>
      </c>
      <c r="R83" s="17">
        <v>23294.89</v>
      </c>
      <c r="S83" s="31">
        <v>29670.835600000002</v>
      </c>
    </row>
    <row r="84" spans="1:64">
      <c r="A84" s="160"/>
      <c r="B84" s="168"/>
      <c r="C84" s="59" t="s">
        <v>101</v>
      </c>
      <c r="D84" s="165"/>
      <c r="E84" s="128">
        <v>3080.6851389828175</v>
      </c>
      <c r="F84" s="128">
        <v>4997.0398590968698</v>
      </c>
      <c r="G84" s="128">
        <v>6017.80054607495</v>
      </c>
      <c r="H84" s="128">
        <v>6164.6853358669996</v>
      </c>
      <c r="I84" s="128">
        <v>7144.5679809717503</v>
      </c>
      <c r="J84" s="128">
        <v>7137.9738581409711</v>
      </c>
      <c r="K84" s="128">
        <v>9495</v>
      </c>
      <c r="L84" s="16">
        <v>9017.2999999999993</v>
      </c>
      <c r="M84" s="16">
        <v>9317.2207999999991</v>
      </c>
      <c r="N84" s="16">
        <v>11661.7012</v>
      </c>
      <c r="O84" s="16">
        <v>13904.272999999999</v>
      </c>
      <c r="P84" s="16">
        <v>15630.4439</v>
      </c>
      <c r="Q84" s="17">
        <v>18159.668900000001</v>
      </c>
      <c r="R84" s="17">
        <v>22509.000100000001</v>
      </c>
      <c r="S84" s="31">
        <v>30591.083899999998</v>
      </c>
    </row>
    <row r="85" spans="1:64">
      <c r="A85" s="160"/>
      <c r="B85" s="168"/>
      <c r="C85" s="111" t="s">
        <v>102</v>
      </c>
      <c r="D85" s="165"/>
      <c r="E85" s="128">
        <f t="shared" ref="E85:Q85" si="3">(E83-E84)</f>
        <v>41.779024617943833</v>
      </c>
      <c r="F85" s="128">
        <f t="shared" si="3"/>
        <v>-769.86175909686972</v>
      </c>
      <c r="G85" s="128">
        <f t="shared" si="3"/>
        <v>-1130.6797652687192</v>
      </c>
      <c r="H85" s="128">
        <f t="shared" si="3"/>
        <v>-224.61868022105227</v>
      </c>
      <c r="I85" s="128">
        <f t="shared" si="3"/>
        <v>-867.95914502145206</v>
      </c>
      <c r="J85" s="128">
        <f t="shared" si="3"/>
        <v>-1156.9098152488405</v>
      </c>
      <c r="K85" s="128">
        <f t="shared" si="3"/>
        <v>-3660</v>
      </c>
      <c r="L85" s="128">
        <f t="shared" si="3"/>
        <v>-1742.3999999999996</v>
      </c>
      <c r="M85" s="128">
        <f t="shared" si="3"/>
        <v>27.859300000000076</v>
      </c>
      <c r="N85" s="128">
        <f t="shared" si="3"/>
        <v>-756.1903999999995</v>
      </c>
      <c r="O85" s="128">
        <f t="shared" si="3"/>
        <v>-4440.4347999999991</v>
      </c>
      <c r="P85" s="128">
        <f t="shared" si="3"/>
        <v>-2919.0092000000004</v>
      </c>
      <c r="Q85" s="128">
        <f t="shared" si="3"/>
        <v>-1032.7325999999994</v>
      </c>
      <c r="R85" s="128">
        <f>(R83-R84)</f>
        <v>785.88989999999831</v>
      </c>
      <c r="S85" s="128">
        <f>(S83-S84)</f>
        <v>-920.24829999999565</v>
      </c>
    </row>
    <row r="86" spans="1:64">
      <c r="A86" s="160"/>
      <c r="B86" s="168"/>
      <c r="C86" s="59" t="s">
        <v>103</v>
      </c>
      <c r="D86" s="35" t="s">
        <v>38</v>
      </c>
      <c r="E86" s="20">
        <f t="shared" ref="E86:S86" si="4">100*E85/E23</f>
        <v>0.42821294936703186</v>
      </c>
      <c r="F86" s="20">
        <f t="shared" si="4"/>
        <v>-5.8438852806090109</v>
      </c>
      <c r="G86" s="20">
        <f t="shared" si="4"/>
        <v>-6.7752436738615991</v>
      </c>
      <c r="H86" s="20">
        <f t="shared" si="4"/>
        <v>-1.1714631130427984</v>
      </c>
      <c r="I86" s="124">
        <f t="shared" si="4"/>
        <v>-3.9049670956009375</v>
      </c>
      <c r="J86" s="124">
        <f t="shared" si="4"/>
        <v>-5.0531595838457681</v>
      </c>
      <c r="K86" s="124">
        <f t="shared" si="4"/>
        <v>-15.293751216448674</v>
      </c>
      <c r="L86" s="124">
        <f t="shared" si="4"/>
        <v>-6.2204776768497965</v>
      </c>
      <c r="M86" s="124">
        <f t="shared" si="4"/>
        <v>8.5503536255469359E-2</v>
      </c>
      <c r="N86" s="124">
        <f t="shared" si="4"/>
        <v>-1.9984299150056053</v>
      </c>
      <c r="O86" s="124">
        <f t="shared" si="4"/>
        <v>-11.855931862920409</v>
      </c>
      <c r="P86" s="124">
        <f t="shared" si="4"/>
        <v>-6.7018177853166074</v>
      </c>
      <c r="Q86" s="124">
        <f t="shared" si="4"/>
        <v>-1.9177399838295683</v>
      </c>
      <c r="R86" s="124">
        <f t="shared" si="4"/>
        <v>1.1156629594410061</v>
      </c>
      <c r="S86" s="124">
        <f t="shared" si="4"/>
        <v>-1.1408541204094507</v>
      </c>
    </row>
    <row r="87" spans="1:64">
      <c r="A87" s="160"/>
      <c r="B87" s="168"/>
      <c r="C87" s="59" t="s">
        <v>99</v>
      </c>
      <c r="D87" s="167" t="s">
        <v>104</v>
      </c>
      <c r="E87" s="20">
        <f t="shared" ref="E87:P87" si="5">1000*E83/E$68</f>
        <v>2301.9552384187737</v>
      </c>
      <c r="F87" s="20">
        <f t="shared" si="5"/>
        <v>3340.2432972746592</v>
      </c>
      <c r="G87" s="20">
        <f t="shared" si="5"/>
        <v>3595.0572170120868</v>
      </c>
      <c r="H87" s="20">
        <f t="shared" si="5"/>
        <v>3893.287533522499</v>
      </c>
      <c r="I87" s="47">
        <f t="shared" si="5"/>
        <v>3451.9484545561181</v>
      </c>
      <c r="J87" s="47">
        <f t="shared" si="5"/>
        <v>3035.0562973278652</v>
      </c>
      <c r="K87" s="47">
        <f t="shared" si="5"/>
        <v>2716.8092972147469</v>
      </c>
      <c r="L87" s="47">
        <f t="shared" si="5"/>
        <v>2980.7467743984134</v>
      </c>
      <c r="M87" s="47">
        <f t="shared" si="5"/>
        <v>3779.3478709249512</v>
      </c>
      <c r="N87" s="47">
        <f t="shared" si="5"/>
        <v>4093.7524118411079</v>
      </c>
      <c r="O87" s="47">
        <f t="shared" si="5"/>
        <v>3363.6883914513078</v>
      </c>
      <c r="P87" s="47">
        <f t="shared" si="5"/>
        <v>4461.2639289086055</v>
      </c>
      <c r="Q87" s="47">
        <f t="shared" ref="Q87:S88" si="6">1000*Q83/Q$68</f>
        <v>5446.0610907425844</v>
      </c>
      <c r="R87" s="47">
        <f t="shared" si="6"/>
        <v>6721.3989347275356</v>
      </c>
      <c r="S87" s="31">
        <f t="shared" si="6"/>
        <v>8752.0716192498858</v>
      </c>
    </row>
    <row r="88" spans="1:64">
      <c r="A88" s="160"/>
      <c r="B88" s="168"/>
      <c r="C88" s="59" t="s">
        <v>101</v>
      </c>
      <c r="D88" s="167"/>
      <c r="E88" s="20">
        <f t="shared" ref="E88:P88" si="7">1000*E84/E$68</f>
        <v>2271.1547425487433</v>
      </c>
      <c r="F88" s="20">
        <f t="shared" si="7"/>
        <v>3948.5747940363881</v>
      </c>
      <c r="G88" s="20">
        <f t="shared" si="7"/>
        <v>4426.8063455016545</v>
      </c>
      <c r="H88" s="20">
        <f t="shared" si="7"/>
        <v>4040.5089635496684</v>
      </c>
      <c r="I88" s="47">
        <f t="shared" si="7"/>
        <v>3929.3002073232669</v>
      </c>
      <c r="J88" s="47">
        <f t="shared" si="7"/>
        <v>3622.1234805298586</v>
      </c>
      <c r="K88" s="47">
        <f t="shared" si="7"/>
        <v>4420.9261828712979</v>
      </c>
      <c r="L88" s="47">
        <f t="shared" si="7"/>
        <v>3694.660804792205</v>
      </c>
      <c r="M88" s="47">
        <f t="shared" si="7"/>
        <v>3768.0809812874336</v>
      </c>
      <c r="N88" s="47">
        <f t="shared" si="7"/>
        <v>4377.6140603767344</v>
      </c>
      <c r="O88" s="47">
        <f t="shared" si="7"/>
        <v>4941.9316659143497</v>
      </c>
      <c r="P88" s="47">
        <f t="shared" si="7"/>
        <v>5485.7329018808196</v>
      </c>
      <c r="Q88" s="47">
        <f t="shared" si="6"/>
        <v>5774.4516873726088</v>
      </c>
      <c r="R88" s="47">
        <f t="shared" si="6"/>
        <v>6494.6419276468787</v>
      </c>
      <c r="S88" s="31">
        <f t="shared" si="6"/>
        <v>9023.5192838075</v>
      </c>
    </row>
    <row r="89" spans="1:64">
      <c r="A89" s="160"/>
      <c r="B89" s="168"/>
      <c r="C89" s="111" t="s">
        <v>102</v>
      </c>
      <c r="D89" s="167"/>
      <c r="E89" s="20">
        <f t="shared" ref="E89:Q89" si="8">1000*E85/E$68</f>
        <v>30.80049587003025</v>
      </c>
      <c r="F89" s="20">
        <f t="shared" si="8"/>
        <v>-608.33149676172809</v>
      </c>
      <c r="G89" s="20">
        <f t="shared" si="8"/>
        <v>-831.74912848956819</v>
      </c>
      <c r="H89" s="20">
        <f t="shared" si="8"/>
        <v>-147.22143002716899</v>
      </c>
      <c r="I89" s="128">
        <f t="shared" si="8"/>
        <v>-477.35175276714926</v>
      </c>
      <c r="J89" s="128">
        <f t="shared" si="8"/>
        <v>-587.06718320199343</v>
      </c>
      <c r="K89" s="128">
        <f t="shared" si="8"/>
        <v>-1704.1168856565507</v>
      </c>
      <c r="L89" s="128">
        <f t="shared" si="8"/>
        <v>-713.91403039379156</v>
      </c>
      <c r="M89" s="47">
        <f t="shared" si="8"/>
        <v>11.266889637517369</v>
      </c>
      <c r="N89" s="128">
        <f t="shared" si="8"/>
        <v>-283.86164853562747</v>
      </c>
      <c r="O89" s="128">
        <f t="shared" si="8"/>
        <v>-1578.2432744630405</v>
      </c>
      <c r="P89" s="128">
        <f t="shared" si="8"/>
        <v>-1024.4689729722143</v>
      </c>
      <c r="Q89" s="128">
        <f t="shared" si="8"/>
        <v>-328.39059663002433</v>
      </c>
      <c r="R89" s="47">
        <f>1000*R85/R$68</f>
        <v>226.75700708065665</v>
      </c>
      <c r="S89" s="128">
        <f>1000*S85/S$68</f>
        <v>-271.44766455761413</v>
      </c>
    </row>
    <row r="90" spans="1:64" s="61" customFormat="1">
      <c r="A90" s="34">
        <v>20</v>
      </c>
      <c r="B90" s="60" t="s">
        <v>105</v>
      </c>
      <c r="C90" s="59" t="s">
        <v>106</v>
      </c>
      <c r="D90" s="10" t="s">
        <v>107</v>
      </c>
      <c r="E90" s="20">
        <v>873.1</v>
      </c>
      <c r="F90" s="20">
        <v>17.8</v>
      </c>
      <c r="G90" s="20">
        <v>1639.1</v>
      </c>
      <c r="H90" s="20">
        <v>-1867.3</v>
      </c>
      <c r="I90" s="136">
        <v>-471.1</v>
      </c>
      <c r="J90" s="136">
        <v>-268.10000000000002</v>
      </c>
      <c r="K90" s="136">
        <v>-18.2</v>
      </c>
      <c r="L90" s="16">
        <v>1459.9</v>
      </c>
      <c r="M90" s="16">
        <v>-141.69999999999999</v>
      </c>
      <c r="N90" s="16">
        <v>452.9</v>
      </c>
      <c r="O90" s="16">
        <v>786.9</v>
      </c>
      <c r="P90" s="16">
        <v>-221.6</v>
      </c>
      <c r="Q90" s="17">
        <v>-727.2</v>
      </c>
      <c r="R90" s="17">
        <v>1457</v>
      </c>
      <c r="S90" s="31">
        <v>622.29999999999995</v>
      </c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</row>
    <row r="91" spans="1:64">
      <c r="A91" s="160">
        <v>21</v>
      </c>
      <c r="B91" s="161" t="s">
        <v>108</v>
      </c>
      <c r="C91" s="59" t="s">
        <v>109</v>
      </c>
      <c r="D91" s="39" t="s">
        <v>31</v>
      </c>
      <c r="E91" s="20">
        <v>4678.7</v>
      </c>
      <c r="F91" s="20">
        <v>6411.2</v>
      </c>
      <c r="G91" s="20">
        <v>7611.9</v>
      </c>
      <c r="H91" s="20">
        <v>9452.6</v>
      </c>
      <c r="I91" s="136">
        <v>10634.3</v>
      </c>
      <c r="J91" s="136">
        <v>10049</v>
      </c>
      <c r="K91" s="136">
        <v>12158.5</v>
      </c>
      <c r="L91" s="16">
        <v>15861.2</v>
      </c>
      <c r="M91" s="16">
        <v>19474.7</v>
      </c>
      <c r="N91" s="16">
        <v>21063.591636516965</v>
      </c>
      <c r="O91" s="16">
        <v>24480.747681781144</v>
      </c>
      <c r="P91" s="16">
        <v>27863.476539423864</v>
      </c>
      <c r="Q91" s="17">
        <v>29664.808000000001</v>
      </c>
      <c r="R91" s="17">
        <v>37624.081200000001</v>
      </c>
      <c r="S91" s="31">
        <v>43276.3</v>
      </c>
    </row>
    <row r="92" spans="1:64">
      <c r="A92" s="160"/>
      <c r="B92" s="161"/>
      <c r="C92" s="59" t="s">
        <v>110</v>
      </c>
      <c r="D92" s="35" t="s">
        <v>111</v>
      </c>
      <c r="E92" s="20">
        <v>2288</v>
      </c>
      <c r="F92" s="20">
        <v>2450.6</v>
      </c>
      <c r="G92" s="20">
        <v>4125.8</v>
      </c>
      <c r="H92" s="20">
        <v>2248</v>
      </c>
      <c r="I92" s="137">
        <v>1649.9</v>
      </c>
      <c r="J92" s="137">
        <v>1323.1</v>
      </c>
      <c r="K92" s="137">
        <v>1296.3</v>
      </c>
      <c r="L92" s="137">
        <v>3008</v>
      </c>
      <c r="M92" s="16">
        <v>3549.1</v>
      </c>
      <c r="N92" s="137">
        <v>4348.6000000000004</v>
      </c>
      <c r="O92" s="137">
        <v>4534.2</v>
      </c>
      <c r="P92" s="137">
        <v>4366</v>
      </c>
      <c r="Q92" s="17">
        <v>3399.6</v>
      </c>
      <c r="R92" s="17">
        <v>4921.47</v>
      </c>
      <c r="S92" s="31">
        <v>5509.82</v>
      </c>
    </row>
    <row r="93" spans="1:64" s="61" customFormat="1">
      <c r="A93" s="160"/>
      <c r="B93" s="161"/>
      <c r="C93" s="59" t="s">
        <v>112</v>
      </c>
      <c r="D93" s="162" t="s">
        <v>31</v>
      </c>
      <c r="E93" s="20">
        <v>3265.6738756997511</v>
      </c>
      <c r="F93" s="20">
        <v>5643.3573498805399</v>
      </c>
      <c r="G93" s="20">
        <v>6992.2302682065911</v>
      </c>
      <c r="H93" s="20">
        <v>10771.16289748254</v>
      </c>
      <c r="I93" s="20">
        <v>12503.507926741293</v>
      </c>
      <c r="J93" s="20">
        <v>11706.596228707709</v>
      </c>
      <c r="K93" s="124">
        <v>12422.2359</v>
      </c>
      <c r="L93" s="16">
        <v>13615.069283894716</v>
      </c>
      <c r="M93" s="16">
        <v>17082.385900000001</v>
      </c>
      <c r="N93" s="16">
        <v>17932.248800000001</v>
      </c>
      <c r="O93" s="16">
        <v>16658.9751</v>
      </c>
      <c r="P93" s="16">
        <v>20323.845399999998</v>
      </c>
      <c r="Q93" s="62">
        <v>21679.070599999999</v>
      </c>
      <c r="R93" s="62">
        <v>27151.616699999999</v>
      </c>
      <c r="S93" s="31">
        <v>36781.47</v>
      </c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</row>
    <row r="94" spans="1:64">
      <c r="A94" s="160"/>
      <c r="B94" s="161"/>
      <c r="C94" s="59" t="s">
        <v>113</v>
      </c>
      <c r="D94" s="162"/>
      <c r="E94" s="20">
        <v>374.35755497702945</v>
      </c>
      <c r="F94" s="20">
        <v>329.96110649379102</v>
      </c>
      <c r="G94" s="20">
        <v>295.09651447299996</v>
      </c>
      <c r="H94" s="20">
        <v>565.95643875544522</v>
      </c>
      <c r="I94" s="20">
        <v>625.69922459428005</v>
      </c>
      <c r="J94" s="20">
        <v>869.84059999999999</v>
      </c>
      <c r="K94" s="124">
        <v>1051.6804852472771</v>
      </c>
      <c r="L94" s="16">
        <v>1153</v>
      </c>
      <c r="M94" s="16">
        <v>1784.4893</v>
      </c>
      <c r="N94" s="16">
        <v>1818.9545000000001</v>
      </c>
      <c r="O94" s="16">
        <v>1637.633</v>
      </c>
      <c r="P94" s="16">
        <v>1737.527</v>
      </c>
      <c r="Q94" s="17">
        <v>1699.4123999999999</v>
      </c>
      <c r="R94" s="17">
        <v>2039.3091999999999</v>
      </c>
      <c r="S94" s="31">
        <v>1866.93</v>
      </c>
    </row>
    <row r="95" spans="1:64">
      <c r="A95" s="160"/>
      <c r="B95" s="161"/>
      <c r="C95" s="59" t="s">
        <v>114</v>
      </c>
      <c r="D95" s="162"/>
      <c r="E95" s="20">
        <v>2366.6987536894799</v>
      </c>
      <c r="F95" s="20">
        <v>2554.2095004228622</v>
      </c>
      <c r="G95" s="20">
        <v>3815.2385913648695</v>
      </c>
      <c r="H95" s="20">
        <v>4625.8</v>
      </c>
      <c r="I95" s="20">
        <v>5226.7604995393967</v>
      </c>
      <c r="J95" s="20">
        <v>5359.8337000000001</v>
      </c>
      <c r="K95" s="124">
        <v>7446.1105970883928</v>
      </c>
      <c r="L95" s="16">
        <v>8936</v>
      </c>
      <c r="M95" s="16">
        <v>11060</v>
      </c>
      <c r="N95" s="16">
        <v>12163.605</v>
      </c>
      <c r="O95" s="16">
        <v>15284.340099999999</v>
      </c>
      <c r="P95" s="16">
        <v>16492.46</v>
      </c>
      <c r="Q95" s="17">
        <v>15272.5054</v>
      </c>
      <c r="R95" s="17">
        <v>17881.052800000001</v>
      </c>
      <c r="S95" s="31">
        <v>22131.48</v>
      </c>
    </row>
    <row r="96" spans="1:64" s="6" customFormat="1">
      <c r="A96" s="160">
        <v>22</v>
      </c>
      <c r="B96" s="63" t="s">
        <v>115</v>
      </c>
      <c r="C96" s="59" t="s">
        <v>116</v>
      </c>
      <c r="D96" s="39" t="s">
        <v>117</v>
      </c>
      <c r="E96" s="73">
        <v>336</v>
      </c>
      <c r="F96" s="73">
        <v>332</v>
      </c>
      <c r="G96" s="73">
        <v>329</v>
      </c>
      <c r="H96" s="73">
        <v>261</v>
      </c>
      <c r="I96" s="138">
        <v>237</v>
      </c>
      <c r="J96" s="138">
        <v>235</v>
      </c>
      <c r="K96" s="138">
        <v>227</v>
      </c>
      <c r="L96" s="40">
        <v>218</v>
      </c>
      <c r="M96" s="40">
        <v>216</v>
      </c>
      <c r="N96" s="40">
        <v>199</v>
      </c>
      <c r="O96" s="40">
        <v>192</v>
      </c>
      <c r="P96" s="40">
        <v>179</v>
      </c>
      <c r="Q96" s="64">
        <v>183</v>
      </c>
      <c r="R96" s="64">
        <v>173</v>
      </c>
      <c r="S96" s="139">
        <v>174</v>
      </c>
    </row>
    <row r="97" spans="1:19" s="6" customFormat="1">
      <c r="A97" s="160"/>
      <c r="B97" s="178" t="s">
        <v>118</v>
      </c>
      <c r="C97" s="33" t="s">
        <v>119</v>
      </c>
      <c r="D97" s="39" t="s">
        <v>31</v>
      </c>
      <c r="E97" s="20">
        <v>1373.9</v>
      </c>
      <c r="F97" s="20">
        <v>2168.6</v>
      </c>
      <c r="G97" s="20">
        <v>1799.9</v>
      </c>
      <c r="H97" s="20">
        <v>1670.5</v>
      </c>
      <c r="I97" s="20">
        <v>1442.7</v>
      </c>
      <c r="J97" s="20">
        <v>1262.5</v>
      </c>
      <c r="K97" s="20">
        <v>1474.2</v>
      </c>
      <c r="L97" s="16">
        <v>2436</v>
      </c>
      <c r="M97" s="16">
        <v>2508</v>
      </c>
      <c r="N97" s="16">
        <v>2690.3</v>
      </c>
      <c r="O97" s="16">
        <v>3026.6</v>
      </c>
      <c r="P97" s="16">
        <v>5979</v>
      </c>
      <c r="Q97" s="17">
        <v>6888.3</v>
      </c>
      <c r="R97" s="17">
        <v>11620.2</v>
      </c>
      <c r="S97" s="31">
        <v>12973.7</v>
      </c>
    </row>
    <row r="98" spans="1:19" s="6" customFormat="1">
      <c r="A98" s="160"/>
      <c r="B98" s="178"/>
      <c r="C98" s="33" t="s">
        <v>120</v>
      </c>
      <c r="D98" s="39" t="s">
        <v>38</v>
      </c>
      <c r="E98" s="20">
        <f t="shared" ref="E98:S98" si="9">100*E97/E23</f>
        <v>14.081749789885821</v>
      </c>
      <c r="F98" s="20">
        <f t="shared" si="9"/>
        <v>16.461461385477236</v>
      </c>
      <c r="G98" s="20">
        <f t="shared" si="9"/>
        <v>10.785335921957767</v>
      </c>
      <c r="H98" s="20">
        <f t="shared" si="9"/>
        <v>8.7122278895599283</v>
      </c>
      <c r="I98" s="123">
        <f t="shared" si="9"/>
        <v>6.4907387186803973</v>
      </c>
      <c r="J98" s="123">
        <f t="shared" si="9"/>
        <v>5.5143572044404232</v>
      </c>
      <c r="K98" s="123">
        <f t="shared" si="9"/>
        <v>6.1601224161990809</v>
      </c>
      <c r="L98" s="123">
        <f t="shared" si="9"/>
        <v>8.6966733360916599</v>
      </c>
      <c r="M98" s="123">
        <f t="shared" si="9"/>
        <v>7.6973530895864783</v>
      </c>
      <c r="N98" s="123">
        <f t="shared" si="9"/>
        <v>7.1098178452669902</v>
      </c>
      <c r="O98" s="123">
        <f t="shared" si="9"/>
        <v>8.0810021974233042</v>
      </c>
      <c r="P98" s="123">
        <f t="shared" si="9"/>
        <v>13.727318344323132</v>
      </c>
      <c r="Q98" s="123">
        <f t="shared" si="9"/>
        <v>12.791276590487435</v>
      </c>
      <c r="R98" s="123">
        <f t="shared" si="9"/>
        <v>16.496237858886349</v>
      </c>
      <c r="S98" s="123">
        <f t="shared" si="9"/>
        <v>16.083810317233034</v>
      </c>
    </row>
    <row r="99" spans="1:19" s="6" customFormat="1">
      <c r="A99" s="160"/>
      <c r="B99" s="178" t="s">
        <v>121</v>
      </c>
      <c r="C99" s="33" t="s">
        <v>122</v>
      </c>
      <c r="D99" s="39" t="s">
        <v>31</v>
      </c>
      <c r="E99" s="20">
        <v>62.9</v>
      </c>
      <c r="F99" s="20">
        <v>109.1</v>
      </c>
      <c r="G99" s="20">
        <v>144.69999999999999</v>
      </c>
      <c r="H99" s="20">
        <v>97.6</v>
      </c>
      <c r="I99" s="124">
        <v>24.2</v>
      </c>
      <c r="J99" s="124">
        <v>30.5</v>
      </c>
      <c r="K99" s="124">
        <v>49</v>
      </c>
      <c r="L99" s="16">
        <v>76.400000000000006</v>
      </c>
      <c r="M99" s="16">
        <v>210</v>
      </c>
      <c r="N99" s="16">
        <v>133.512</v>
      </c>
      <c r="O99" s="16">
        <v>53.875300000000003</v>
      </c>
      <c r="P99" s="16">
        <v>1414.1954000000001</v>
      </c>
      <c r="Q99" s="17">
        <v>580.51400000000001</v>
      </c>
      <c r="R99" s="17">
        <v>725.85929999999996</v>
      </c>
      <c r="S99" s="31">
        <v>1478.48</v>
      </c>
    </row>
    <row r="100" spans="1:19" s="6" customFormat="1">
      <c r="A100" s="160"/>
      <c r="B100" s="178"/>
      <c r="C100" s="33" t="s">
        <v>120</v>
      </c>
      <c r="D100" s="39" t="s">
        <v>38</v>
      </c>
      <c r="E100" s="20">
        <f t="shared" ref="E100:S100" si="10">100*E99/E23</f>
        <v>0.64469179837238377</v>
      </c>
      <c r="F100" s="20">
        <f t="shared" si="10"/>
        <v>0.82815892149569603</v>
      </c>
      <c r="G100" s="20">
        <f t="shared" si="10"/>
        <v>0.8670693415785814</v>
      </c>
      <c r="H100" s="20">
        <f t="shared" si="10"/>
        <v>0.50901732536429156</v>
      </c>
      <c r="I100" s="123">
        <f t="shared" si="10"/>
        <v>0.10887632702021599</v>
      </c>
      <c r="J100" s="123">
        <f t="shared" si="10"/>
        <v>0.13321813444390726</v>
      </c>
      <c r="K100" s="123">
        <f t="shared" si="10"/>
        <v>0.20475240699617078</v>
      </c>
      <c r="L100" s="123">
        <f t="shared" si="10"/>
        <v>0.27275280906297328</v>
      </c>
      <c r="M100" s="123">
        <f t="shared" si="10"/>
        <v>0.64451521085054242</v>
      </c>
      <c r="N100" s="123">
        <f t="shared" si="10"/>
        <v>0.35284020375321951</v>
      </c>
      <c r="O100" s="123">
        <f t="shared" si="10"/>
        <v>0.14384669850222687</v>
      </c>
      <c r="P100" s="123">
        <f t="shared" si="10"/>
        <v>3.2468824982233468</v>
      </c>
      <c r="Q100" s="123">
        <f t="shared" si="10"/>
        <v>1.0779895095524619</v>
      </c>
      <c r="R100" s="123">
        <f t="shared" si="10"/>
        <v>1.0304424764534812</v>
      </c>
      <c r="S100" s="123">
        <f t="shared" si="10"/>
        <v>1.8329074880583562</v>
      </c>
    </row>
    <row r="101" spans="1:19" s="6" customFormat="1">
      <c r="A101" s="160">
        <v>23</v>
      </c>
      <c r="B101" s="161" t="s">
        <v>123</v>
      </c>
      <c r="C101" s="33" t="s">
        <v>56</v>
      </c>
      <c r="D101" s="165" t="s">
        <v>31</v>
      </c>
      <c r="E101" s="20">
        <v>1689.3</v>
      </c>
      <c r="F101" s="20">
        <v>1986</v>
      </c>
      <c r="G101" s="20">
        <v>2569.4</v>
      </c>
      <c r="H101" s="20">
        <v>3445</v>
      </c>
      <c r="I101" s="47">
        <v>4099.1000000000004</v>
      </c>
      <c r="J101" s="20">
        <v>4298.7730000000001</v>
      </c>
      <c r="K101" s="20">
        <v>4604.8343000000004</v>
      </c>
      <c r="L101" s="16">
        <v>4565.5039869464936</v>
      </c>
      <c r="M101" s="16">
        <v>5621.0567867102345</v>
      </c>
      <c r="N101" s="16">
        <v>6533.7366670612118</v>
      </c>
      <c r="O101" s="16">
        <v>7241.9219284640731</v>
      </c>
      <c r="P101" s="16">
        <v>8704.7909999999993</v>
      </c>
      <c r="Q101" s="17">
        <v>10446.705099999999</v>
      </c>
      <c r="R101" s="17">
        <v>10700.4449</v>
      </c>
      <c r="S101" s="31">
        <f>S102+S103</f>
        <v>9332.0276999999987</v>
      </c>
    </row>
    <row r="102" spans="1:19" s="6" customFormat="1">
      <c r="A102" s="160"/>
      <c r="B102" s="161"/>
      <c r="C102" s="33" t="s">
        <v>124</v>
      </c>
      <c r="D102" s="165"/>
      <c r="E102" s="20">
        <v>1353.9</v>
      </c>
      <c r="F102" s="20">
        <v>1585.3</v>
      </c>
      <c r="G102" s="20">
        <v>2114.8000000000002</v>
      </c>
      <c r="H102" s="20">
        <v>2937.6</v>
      </c>
      <c r="I102" s="65">
        <v>3468.4</v>
      </c>
      <c r="J102" s="20">
        <v>3737.049</v>
      </c>
      <c r="K102" s="20">
        <v>3893.8802999999998</v>
      </c>
      <c r="L102" s="16">
        <v>4101.7239504377321</v>
      </c>
      <c r="M102" s="16">
        <v>4814.4372603793963</v>
      </c>
      <c r="N102" s="16">
        <v>5675.8597584617892</v>
      </c>
      <c r="O102" s="16">
        <v>6333.0037772052829</v>
      </c>
      <c r="P102" s="16">
        <v>7234.0823</v>
      </c>
      <c r="Q102" s="17">
        <v>8967.7397000000001</v>
      </c>
      <c r="R102" s="17">
        <v>8747.0715999999993</v>
      </c>
      <c r="S102" s="31">
        <v>7017.1441999999997</v>
      </c>
    </row>
    <row r="103" spans="1:19" s="6" customFormat="1">
      <c r="A103" s="160"/>
      <c r="B103" s="161"/>
      <c r="C103" s="33" t="s">
        <v>125</v>
      </c>
      <c r="D103" s="165"/>
      <c r="E103" s="15">
        <f t="shared" ref="E103:K103" si="11">E101-E102</f>
        <v>335.39999999999986</v>
      </c>
      <c r="F103" s="15">
        <f t="shared" si="11"/>
        <v>400.70000000000005</v>
      </c>
      <c r="G103" s="15">
        <f t="shared" si="11"/>
        <v>454.59999999999991</v>
      </c>
      <c r="H103" s="20">
        <f t="shared" si="11"/>
        <v>507.40000000000009</v>
      </c>
      <c r="I103" s="16">
        <f t="shared" si="11"/>
        <v>630.70000000000027</v>
      </c>
      <c r="J103" s="16">
        <f t="shared" si="11"/>
        <v>561.72400000000016</v>
      </c>
      <c r="K103" s="16">
        <f t="shared" si="11"/>
        <v>710.95400000000063</v>
      </c>
      <c r="L103" s="16">
        <v>463.78003650876053</v>
      </c>
      <c r="M103" s="16">
        <v>806.61952633083786</v>
      </c>
      <c r="N103" s="16">
        <v>857.87690859942245</v>
      </c>
      <c r="O103" s="16">
        <v>908.91815125878963</v>
      </c>
      <c r="P103" s="16">
        <v>1470.7086999999999</v>
      </c>
      <c r="Q103" s="17">
        <v>1478.9654</v>
      </c>
      <c r="R103" s="17">
        <v>1953.3733</v>
      </c>
      <c r="S103" s="31">
        <v>2314.8834999999999</v>
      </c>
    </row>
    <row r="104" spans="1:19" s="6" customFormat="1">
      <c r="A104" s="160">
        <v>24</v>
      </c>
      <c r="B104" s="168" t="s">
        <v>126</v>
      </c>
      <c r="C104" s="59" t="s">
        <v>127</v>
      </c>
      <c r="D104" s="167" t="s">
        <v>128</v>
      </c>
      <c r="E104" s="20">
        <f t="shared" ref="E104:L104" si="12">SUM(E109:E109)</f>
        <v>13883.2</v>
      </c>
      <c r="F104" s="20">
        <f t="shared" si="12"/>
        <v>15934.6</v>
      </c>
      <c r="G104" s="20">
        <f t="shared" si="12"/>
        <v>17558.7</v>
      </c>
      <c r="H104" s="20">
        <f t="shared" si="12"/>
        <v>19227.599999999999</v>
      </c>
      <c r="I104" s="16">
        <f t="shared" si="12"/>
        <v>22008.9</v>
      </c>
      <c r="J104" s="16">
        <f t="shared" si="12"/>
        <v>23592.9</v>
      </c>
      <c r="K104" s="16">
        <f t="shared" si="12"/>
        <v>25574.9</v>
      </c>
      <c r="L104" s="16">
        <f t="shared" si="12"/>
        <v>27346.7</v>
      </c>
      <c r="M104" s="16">
        <v>66460.2</v>
      </c>
      <c r="N104" s="16">
        <v>70969.3</v>
      </c>
      <c r="O104" s="16">
        <v>67068.5</v>
      </c>
      <c r="P104" s="16">
        <v>67343.8</v>
      </c>
      <c r="Q104" s="17">
        <v>71121.5</v>
      </c>
      <c r="R104" s="17">
        <v>64681.9</v>
      </c>
      <c r="S104" s="31">
        <v>57649.7</v>
      </c>
    </row>
    <row r="105" spans="1:19" s="6" customFormat="1">
      <c r="A105" s="160"/>
      <c r="B105" s="168"/>
      <c r="C105" s="33" t="s">
        <v>129</v>
      </c>
      <c r="D105" s="167"/>
      <c r="E105" s="20">
        <v>1920.3</v>
      </c>
      <c r="F105" s="20">
        <v>2112.9</v>
      </c>
      <c r="G105" s="20">
        <v>2330.4</v>
      </c>
      <c r="H105" s="20">
        <v>2619.4</v>
      </c>
      <c r="I105" s="20">
        <v>2995.8</v>
      </c>
      <c r="J105" s="20">
        <v>3295.3</v>
      </c>
      <c r="K105" s="20">
        <v>3635.5</v>
      </c>
      <c r="L105" s="16">
        <v>3939.8</v>
      </c>
      <c r="M105" s="16">
        <v>3940.1</v>
      </c>
      <c r="N105" s="16">
        <v>4214.8</v>
      </c>
      <c r="O105" s="16">
        <v>4093.9</v>
      </c>
      <c r="P105" s="16">
        <v>4324.3999999999996</v>
      </c>
      <c r="Q105" s="17">
        <v>4821.1000000000004</v>
      </c>
      <c r="R105" s="17">
        <v>4829.7</v>
      </c>
      <c r="S105" s="31">
        <v>4683.2</v>
      </c>
    </row>
    <row r="106" spans="1:19" s="6" customFormat="1">
      <c r="A106" s="160"/>
      <c r="B106" s="168"/>
      <c r="C106" s="33" t="s">
        <v>130</v>
      </c>
      <c r="D106" s="167"/>
      <c r="E106" s="20">
        <v>2176</v>
      </c>
      <c r="F106" s="20">
        <v>2339.6999999999998</v>
      </c>
      <c r="G106" s="20">
        <v>2584.6</v>
      </c>
      <c r="H106" s="20">
        <v>2909.5</v>
      </c>
      <c r="I106" s="20">
        <v>3413.9</v>
      </c>
      <c r="J106" s="20">
        <v>3780.4</v>
      </c>
      <c r="K106" s="20">
        <v>4080.9</v>
      </c>
      <c r="L106" s="16">
        <v>4388.5</v>
      </c>
      <c r="M106" s="16">
        <v>4380.8999999999996</v>
      </c>
      <c r="N106" s="16">
        <v>4753.2</v>
      </c>
      <c r="O106" s="16">
        <v>4732</v>
      </c>
      <c r="P106" s="16">
        <v>5022.2</v>
      </c>
      <c r="Q106" s="17">
        <v>5512.8</v>
      </c>
      <c r="R106" s="17">
        <v>5350.8</v>
      </c>
      <c r="S106" s="31">
        <v>5074.6000000000004</v>
      </c>
    </row>
    <row r="107" spans="1:19" s="6" customFormat="1">
      <c r="A107" s="160"/>
      <c r="B107" s="168"/>
      <c r="C107" s="33" t="s">
        <v>131</v>
      </c>
      <c r="D107" s="167"/>
      <c r="E107" s="20">
        <v>269.60000000000002</v>
      </c>
      <c r="F107" s="20">
        <v>280.10000000000002</v>
      </c>
      <c r="G107" s="20">
        <v>305.8</v>
      </c>
      <c r="H107" s="20">
        <v>321.5</v>
      </c>
      <c r="I107" s="20">
        <v>349.3</v>
      </c>
      <c r="J107" s="20">
        <v>368</v>
      </c>
      <c r="K107" s="20">
        <v>401.3</v>
      </c>
      <c r="L107" s="16">
        <v>434.1</v>
      </c>
      <c r="M107" s="16">
        <v>459.7</v>
      </c>
      <c r="N107" s="16">
        <v>472.4</v>
      </c>
      <c r="O107" s="16">
        <v>472.9</v>
      </c>
      <c r="P107" s="16">
        <v>454</v>
      </c>
      <c r="Q107" s="17">
        <v>470.5</v>
      </c>
      <c r="R107" s="17">
        <v>473.9</v>
      </c>
      <c r="S107" s="31">
        <v>480.6</v>
      </c>
    </row>
    <row r="108" spans="1:19" s="6" customFormat="1">
      <c r="A108" s="160"/>
      <c r="B108" s="168"/>
      <c r="C108" s="33" t="s">
        <v>132</v>
      </c>
      <c r="D108" s="167"/>
      <c r="E108" s="20">
        <v>14480.4</v>
      </c>
      <c r="F108" s="20">
        <v>15668.5</v>
      </c>
      <c r="G108" s="20">
        <v>18141.400000000001</v>
      </c>
      <c r="H108" s="20">
        <v>20066.400000000001</v>
      </c>
      <c r="I108" s="20">
        <v>23214.799999999999</v>
      </c>
      <c r="J108" s="20">
        <v>24943.1</v>
      </c>
      <c r="K108" s="20">
        <v>27856.6</v>
      </c>
      <c r="L108" s="16">
        <v>30109.9</v>
      </c>
      <c r="M108" s="16">
        <v>30554.799999999999</v>
      </c>
      <c r="N108" s="16">
        <v>32267.3</v>
      </c>
      <c r="O108" s="16">
        <v>30049.4</v>
      </c>
      <c r="P108" s="16">
        <v>31087</v>
      </c>
      <c r="Q108" s="17">
        <v>32747.7</v>
      </c>
      <c r="R108" s="17">
        <v>29409.4</v>
      </c>
      <c r="S108" s="31">
        <v>24491.1</v>
      </c>
    </row>
    <row r="109" spans="1:19" s="6" customFormat="1">
      <c r="A109" s="160"/>
      <c r="B109" s="168"/>
      <c r="C109" s="33" t="s">
        <v>133</v>
      </c>
      <c r="D109" s="167"/>
      <c r="E109" s="20">
        <v>13883.2</v>
      </c>
      <c r="F109" s="20">
        <v>15934.6</v>
      </c>
      <c r="G109" s="20">
        <v>17558.7</v>
      </c>
      <c r="H109" s="20">
        <v>19227.599999999999</v>
      </c>
      <c r="I109" s="20">
        <v>22008.9</v>
      </c>
      <c r="J109" s="20">
        <v>23592.9</v>
      </c>
      <c r="K109" s="20">
        <v>25574.9</v>
      </c>
      <c r="L109" s="16">
        <v>27346.7</v>
      </c>
      <c r="M109" s="16">
        <v>27124.7</v>
      </c>
      <c r="N109" s="16">
        <v>29261.7</v>
      </c>
      <c r="O109" s="16">
        <v>27720.3</v>
      </c>
      <c r="P109" s="16">
        <v>26456.1</v>
      </c>
      <c r="Q109" s="17">
        <v>27569.4</v>
      </c>
      <c r="R109" s="17">
        <v>24618.2</v>
      </c>
      <c r="S109" s="31">
        <v>22920.3</v>
      </c>
    </row>
    <row r="110" spans="1:19" s="6" customFormat="1">
      <c r="A110" s="160"/>
      <c r="B110" s="168"/>
      <c r="C110" s="33" t="s">
        <v>134</v>
      </c>
      <c r="D110" s="167"/>
      <c r="E110" s="20">
        <v>10319.9</v>
      </c>
      <c r="F110" s="20">
        <v>651.29999999999995</v>
      </c>
      <c r="G110" s="20">
        <v>428.9</v>
      </c>
      <c r="H110" s="20">
        <v>792.6</v>
      </c>
      <c r="I110" s="20">
        <v>401.4</v>
      </c>
      <c r="J110" s="20">
        <v>625.6</v>
      </c>
      <c r="K110" s="20">
        <v>1452.1</v>
      </c>
      <c r="L110" s="16">
        <v>888</v>
      </c>
      <c r="M110" s="16">
        <v>2635.4</v>
      </c>
      <c r="N110" s="16">
        <v>1117.5999999999999</v>
      </c>
      <c r="O110" s="16">
        <v>2064.1</v>
      </c>
      <c r="P110" s="16">
        <v>3012.3</v>
      </c>
      <c r="Q110" s="17">
        <v>667.5</v>
      </c>
      <c r="R110" s="17">
        <v>4921.5</v>
      </c>
      <c r="S110" s="31">
        <v>9364.1</v>
      </c>
    </row>
    <row r="111" spans="1:19" s="6" customFormat="1" ht="12.75" customHeight="1">
      <c r="A111" s="160">
        <v>25</v>
      </c>
      <c r="B111" s="164" t="s">
        <v>135</v>
      </c>
      <c r="C111" s="33" t="s">
        <v>136</v>
      </c>
      <c r="D111" s="167" t="s">
        <v>137</v>
      </c>
      <c r="E111" s="20">
        <v>316.38888450000002</v>
      </c>
      <c r="F111" s="20">
        <v>347.43376270000005</v>
      </c>
      <c r="G111" s="20">
        <v>381.70359919999993</v>
      </c>
      <c r="H111" s="20">
        <v>418.0187669257221</v>
      </c>
      <c r="I111" s="20">
        <v>444.37944169999997</v>
      </c>
      <c r="J111" s="20">
        <v>527.6745952</v>
      </c>
      <c r="K111" s="20">
        <v>508.32493299999999</v>
      </c>
      <c r="L111" s="16">
        <v>527.01971149999997</v>
      </c>
      <c r="M111" s="16">
        <v>511.8304796999999</v>
      </c>
      <c r="N111" s="16">
        <v>526.04977480000002</v>
      </c>
      <c r="O111" s="16">
        <v>591.15769999999998</v>
      </c>
      <c r="P111" s="16">
        <v>678.2</v>
      </c>
      <c r="Q111" s="17">
        <v>621.62210000000005</v>
      </c>
      <c r="R111" s="17">
        <v>645.76089999999999</v>
      </c>
      <c r="S111" s="31">
        <v>635.86490000000003</v>
      </c>
    </row>
    <row r="112" spans="1:19" s="6" customFormat="1">
      <c r="A112" s="160"/>
      <c r="B112" s="164"/>
      <c r="C112" s="18" t="s">
        <v>138</v>
      </c>
      <c r="D112" s="167"/>
      <c r="E112" s="20">
        <v>147.49346</v>
      </c>
      <c r="F112" s="20">
        <v>164.555431</v>
      </c>
      <c r="G112" s="20">
        <v>159.20959999999999</v>
      </c>
      <c r="H112" s="20">
        <v>173.73187300000001</v>
      </c>
      <c r="I112" s="20">
        <v>183.30194650000001</v>
      </c>
      <c r="J112" s="20">
        <v>203.23105279999999</v>
      </c>
      <c r="K112" s="20">
        <v>182.85122399999997</v>
      </c>
      <c r="L112" s="16">
        <v>209.26183469999998</v>
      </c>
      <c r="M112" s="16">
        <v>200.02932369999999</v>
      </c>
      <c r="N112" s="16">
        <v>207.38105430000005</v>
      </c>
      <c r="O112" s="16">
        <v>221.8647</v>
      </c>
      <c r="P112" s="16">
        <v>225.2</v>
      </c>
      <c r="Q112" s="17">
        <v>212.47649999999999</v>
      </c>
      <c r="R112" s="17">
        <v>212.33369999999999</v>
      </c>
      <c r="S112" s="31">
        <v>213.49979999999999</v>
      </c>
    </row>
    <row r="113" spans="1:19" s="6" customFormat="1">
      <c r="A113" s="160"/>
      <c r="B113" s="164"/>
      <c r="C113" s="18" t="s">
        <v>139</v>
      </c>
      <c r="D113" s="167"/>
      <c r="E113" s="20">
        <v>64.911729999999991</v>
      </c>
      <c r="F113" s="20">
        <v>70.943290000000005</v>
      </c>
      <c r="G113" s="20">
        <v>82.976655999999991</v>
      </c>
      <c r="H113" s="20">
        <v>95.171958000000004</v>
      </c>
      <c r="I113" s="20">
        <v>92.449432500000015</v>
      </c>
      <c r="J113" s="20">
        <v>113.8212963</v>
      </c>
      <c r="K113" s="20">
        <v>109.29612900000001</v>
      </c>
      <c r="L113" s="16">
        <v>109.36588350000001</v>
      </c>
      <c r="M113" s="16">
        <v>109.88087949999999</v>
      </c>
      <c r="N113" s="16">
        <v>110.44550650000001</v>
      </c>
      <c r="O113" s="16">
        <v>142.28739999999999</v>
      </c>
      <c r="P113" s="16">
        <v>165.6</v>
      </c>
      <c r="Q113" s="17">
        <v>136.38200000000001</v>
      </c>
      <c r="R113" s="17">
        <v>155.29920000000001</v>
      </c>
      <c r="S113" s="31">
        <v>155.53809999999999</v>
      </c>
    </row>
    <row r="114" spans="1:19" s="6" customFormat="1">
      <c r="A114" s="160"/>
      <c r="B114" s="164"/>
      <c r="C114" s="18" t="s">
        <v>140</v>
      </c>
      <c r="D114" s="167"/>
      <c r="E114" s="20">
        <v>250.23251000000002</v>
      </c>
      <c r="F114" s="20">
        <v>291.3501</v>
      </c>
      <c r="G114" s="20">
        <v>297.31799999999998</v>
      </c>
      <c r="H114" s="20">
        <v>275.55430000000001</v>
      </c>
      <c r="I114" s="20">
        <v>291.24709000000001</v>
      </c>
      <c r="J114" s="20">
        <v>361.21888999999999</v>
      </c>
      <c r="K114" s="20">
        <v>355.07486</v>
      </c>
      <c r="L114" s="16">
        <v>365.65858009999999</v>
      </c>
      <c r="M114" s="16">
        <v>342.36637999999999</v>
      </c>
      <c r="N114" s="16">
        <v>343.51559999999995</v>
      </c>
      <c r="O114" s="16">
        <v>377.01179999999999</v>
      </c>
      <c r="P114" s="16">
        <v>392.5</v>
      </c>
      <c r="Q114" s="17">
        <v>357.95</v>
      </c>
      <c r="R114" s="17">
        <v>335.80680000000001</v>
      </c>
      <c r="S114" s="31">
        <v>317.73930000000001</v>
      </c>
    </row>
    <row r="115" spans="1:19" s="6" customFormat="1">
      <c r="A115" s="160"/>
      <c r="B115" s="164"/>
      <c r="C115" s="18" t="s">
        <v>141</v>
      </c>
      <c r="D115" s="167"/>
      <c r="E115" s="20">
        <v>4.7796499999999993</v>
      </c>
      <c r="F115" s="20">
        <v>2.9753000000000003</v>
      </c>
      <c r="G115" s="20">
        <v>4.2038500000000001</v>
      </c>
      <c r="H115" s="20">
        <v>3.2331999999999996</v>
      </c>
      <c r="I115" s="20">
        <v>6.8681999999999999</v>
      </c>
      <c r="J115" s="20">
        <v>6.4489200000000002</v>
      </c>
      <c r="K115" s="20">
        <v>6.9093</v>
      </c>
      <c r="L115" s="16">
        <v>3.3405001000000003</v>
      </c>
      <c r="M115" s="16">
        <v>3.1049000000000002</v>
      </c>
      <c r="N115" s="16">
        <v>2.9327700000000001</v>
      </c>
      <c r="O115" s="16">
        <v>4.3103999999999996</v>
      </c>
      <c r="P115" s="16">
        <v>13.1</v>
      </c>
      <c r="Q115" s="17">
        <v>4.1767000000000003</v>
      </c>
      <c r="R115" s="17">
        <v>4.9824000000000002</v>
      </c>
      <c r="S115" s="31">
        <v>8.7616999999999994</v>
      </c>
    </row>
    <row r="116" spans="1:19" s="6" customFormat="1">
      <c r="A116" s="160"/>
      <c r="B116" s="164"/>
      <c r="C116" s="18" t="s">
        <v>142</v>
      </c>
      <c r="D116" s="167"/>
      <c r="E116" s="20">
        <v>3.4003000000000001</v>
      </c>
      <c r="F116" s="20">
        <v>3.7678000000000003</v>
      </c>
      <c r="G116" s="20">
        <v>3.3241300000000003</v>
      </c>
      <c r="H116" s="20">
        <v>7.5716999999999999</v>
      </c>
      <c r="I116" s="20">
        <v>10.489649999999999</v>
      </c>
      <c r="J116" s="20">
        <v>12.781639999999999</v>
      </c>
      <c r="K116" s="20">
        <v>7.44869</v>
      </c>
      <c r="L116" s="16">
        <v>6.7862999999999998</v>
      </c>
      <c r="M116" s="16">
        <v>11.169468</v>
      </c>
      <c r="N116" s="16">
        <v>14.53697</v>
      </c>
      <c r="O116" s="16">
        <v>16.9419</v>
      </c>
      <c r="P116" s="16">
        <v>22.6</v>
      </c>
      <c r="Q116" s="17">
        <v>18.402899999999999</v>
      </c>
      <c r="R116" s="17">
        <v>18.854800000000001</v>
      </c>
      <c r="S116" s="31">
        <v>24.517800000000001</v>
      </c>
    </row>
    <row r="117" spans="1:19" s="6" customFormat="1">
      <c r="A117" s="160"/>
      <c r="B117" s="164"/>
      <c r="C117" s="18" t="s">
        <v>143</v>
      </c>
      <c r="D117" s="167"/>
      <c r="E117" s="66" t="s">
        <v>144</v>
      </c>
      <c r="F117" s="66" t="s">
        <v>144</v>
      </c>
      <c r="G117" s="66" t="s">
        <v>144</v>
      </c>
      <c r="H117" s="66" t="s">
        <v>144</v>
      </c>
      <c r="I117" s="20">
        <v>0.97</v>
      </c>
      <c r="J117" s="20">
        <v>6.8442499999999997</v>
      </c>
      <c r="K117" s="20">
        <v>6.3310000000000004</v>
      </c>
      <c r="L117" s="16">
        <v>13.374000000000001</v>
      </c>
      <c r="M117" s="16">
        <v>9.2490000000000006</v>
      </c>
      <c r="N117" s="16">
        <v>7.6061999999999994</v>
      </c>
      <c r="O117" s="16" t="s">
        <v>35</v>
      </c>
      <c r="P117" s="16" t="s">
        <v>35</v>
      </c>
      <c r="Q117" s="16" t="s">
        <v>35</v>
      </c>
      <c r="R117" s="16" t="s">
        <v>35</v>
      </c>
      <c r="S117" s="16" t="s">
        <v>35</v>
      </c>
    </row>
    <row r="118" spans="1:19" s="6" customFormat="1">
      <c r="A118" s="160"/>
      <c r="B118" s="164"/>
      <c r="C118" s="18" t="s">
        <v>145</v>
      </c>
      <c r="D118" s="167"/>
      <c r="E118" s="20">
        <v>13.813674000000001</v>
      </c>
      <c r="F118" s="20">
        <v>15.3756</v>
      </c>
      <c r="G118" s="20">
        <v>16.820737000000001</v>
      </c>
      <c r="H118" s="20">
        <v>15.503195</v>
      </c>
      <c r="I118" s="20">
        <v>13.2046163</v>
      </c>
      <c r="J118" s="20">
        <v>12.839441999999998</v>
      </c>
      <c r="K118" s="20">
        <v>15.024343</v>
      </c>
      <c r="L118" s="16">
        <v>15.147783099999996</v>
      </c>
      <c r="M118" s="16">
        <v>12.924937099999999</v>
      </c>
      <c r="N118" s="16">
        <v>14.9419229</v>
      </c>
      <c r="O118" s="16">
        <v>19.219000000000001</v>
      </c>
      <c r="P118" s="16">
        <v>21.4</v>
      </c>
      <c r="Q118" s="17">
        <v>21.014900000000001</v>
      </c>
      <c r="R118" s="17">
        <v>19.424800000000001</v>
      </c>
      <c r="S118" s="31">
        <v>19.6142</v>
      </c>
    </row>
    <row r="119" spans="1:19" s="6" customFormat="1">
      <c r="A119" s="160"/>
      <c r="B119" s="164"/>
      <c r="C119" s="18" t="s">
        <v>146</v>
      </c>
      <c r="D119" s="167"/>
      <c r="E119" s="20">
        <v>7.0322149999999999</v>
      </c>
      <c r="F119" s="20">
        <v>7.7930000000000001</v>
      </c>
      <c r="G119" s="20">
        <v>7.8541925999999993</v>
      </c>
      <c r="H119" s="20">
        <v>8.3112000000000013</v>
      </c>
      <c r="I119" s="20">
        <v>8.6683629</v>
      </c>
      <c r="J119" s="20">
        <v>7.6564219999999992</v>
      </c>
      <c r="K119" s="20">
        <v>9.0521550000000008</v>
      </c>
      <c r="L119" s="16">
        <v>8.3565951999999992</v>
      </c>
      <c r="M119" s="16">
        <v>8.8658083000000012</v>
      </c>
      <c r="N119" s="16">
        <v>8.4383572000000004</v>
      </c>
      <c r="O119" s="16">
        <v>10.5725</v>
      </c>
      <c r="P119" s="16">
        <v>11.2</v>
      </c>
      <c r="Q119" s="17">
        <v>14.206099999999999</v>
      </c>
      <c r="R119" s="17">
        <v>15.7897</v>
      </c>
      <c r="S119" s="31">
        <v>20.232900000000001</v>
      </c>
    </row>
    <row r="120" spans="1:19" s="6" customFormat="1">
      <c r="A120" s="160">
        <v>26</v>
      </c>
      <c r="B120" s="161" t="s">
        <v>147</v>
      </c>
      <c r="C120" s="33" t="s">
        <v>148</v>
      </c>
      <c r="D120" s="162" t="s">
        <v>149</v>
      </c>
      <c r="E120" s="20">
        <v>241.1</v>
      </c>
      <c r="F120" s="20">
        <v>251.4</v>
      </c>
      <c r="G120" s="20">
        <v>263.39999999999998</v>
      </c>
      <c r="H120" s="20">
        <v>299.3</v>
      </c>
      <c r="I120" s="124">
        <v>291.7</v>
      </c>
      <c r="J120" s="124">
        <v>448</v>
      </c>
      <c r="K120" s="124">
        <v>401.6</v>
      </c>
      <c r="L120" s="16">
        <v>426.2</v>
      </c>
      <c r="M120" s="16">
        <v>515.20000000000005</v>
      </c>
      <c r="N120" s="16">
        <v>545</v>
      </c>
      <c r="O120" s="16">
        <v>744.5</v>
      </c>
      <c r="P120" s="16">
        <v>512.70000000000005</v>
      </c>
      <c r="Q120" s="17">
        <v>654</v>
      </c>
      <c r="R120" s="17">
        <v>622.1</v>
      </c>
      <c r="S120" s="31">
        <v>450.4</v>
      </c>
    </row>
    <row r="121" spans="1:19" s="6" customFormat="1">
      <c r="A121" s="160"/>
      <c r="B121" s="161"/>
      <c r="C121" s="33" t="s">
        <v>150</v>
      </c>
      <c r="D121" s="162"/>
      <c r="E121" s="20">
        <v>45.2</v>
      </c>
      <c r="F121" s="20">
        <v>54.8</v>
      </c>
      <c r="G121" s="20">
        <v>59.7</v>
      </c>
      <c r="H121" s="20">
        <v>57.7</v>
      </c>
      <c r="I121" s="124">
        <v>54.9</v>
      </c>
      <c r="J121" s="124">
        <v>93.2</v>
      </c>
      <c r="K121" s="124">
        <v>92.4</v>
      </c>
      <c r="L121" s="16">
        <v>97.7</v>
      </c>
      <c r="M121" s="16">
        <v>126.6</v>
      </c>
      <c r="N121" s="16">
        <v>114.7</v>
      </c>
      <c r="O121" s="16">
        <v>158.5</v>
      </c>
      <c r="P121" s="16">
        <v>110.6</v>
      </c>
      <c r="Q121" s="17">
        <v>140.19999999999999</v>
      </c>
      <c r="R121" s="17">
        <v>151.19999999999999</v>
      </c>
      <c r="S121" s="31">
        <v>107.7</v>
      </c>
    </row>
    <row r="122" spans="1:19" s="6" customFormat="1">
      <c r="A122" s="160"/>
      <c r="B122" s="161"/>
      <c r="C122" s="33" t="s">
        <v>151</v>
      </c>
      <c r="D122" s="162"/>
      <c r="E122" s="20">
        <v>127</v>
      </c>
      <c r="F122" s="20">
        <v>123.1</v>
      </c>
      <c r="G122" s="20">
        <v>123.6</v>
      </c>
      <c r="H122" s="20">
        <v>155</v>
      </c>
      <c r="I122" s="124">
        <v>151.80000000000001</v>
      </c>
      <c r="J122" s="124">
        <v>220.9</v>
      </c>
      <c r="K122" s="124">
        <v>193.1</v>
      </c>
      <c r="L122" s="16">
        <v>207.5</v>
      </c>
      <c r="M122" s="16">
        <v>236.3</v>
      </c>
      <c r="N122" s="16">
        <v>258.10000000000002</v>
      </c>
      <c r="O122" s="16">
        <v>343.1</v>
      </c>
      <c r="P122" s="16">
        <v>240.8</v>
      </c>
      <c r="Q122" s="17">
        <v>311.10000000000002</v>
      </c>
      <c r="R122" s="17">
        <v>281.2</v>
      </c>
      <c r="S122" s="31">
        <v>197.1</v>
      </c>
    </row>
    <row r="123" spans="1:19" s="6" customFormat="1">
      <c r="A123" s="160"/>
      <c r="B123" s="161"/>
      <c r="C123" s="33" t="s">
        <v>152</v>
      </c>
      <c r="D123" s="162" t="s">
        <v>153</v>
      </c>
      <c r="E123" s="20">
        <v>9.5</v>
      </c>
      <c r="F123" s="20">
        <v>8.6999999999999993</v>
      </c>
      <c r="G123" s="20">
        <v>8.617915</v>
      </c>
      <c r="H123" s="20">
        <v>11.037907000000001</v>
      </c>
      <c r="I123" s="16">
        <v>10.217898999999999</v>
      </c>
      <c r="J123" s="20">
        <v>15.198772999999999</v>
      </c>
      <c r="K123" s="124">
        <v>14</v>
      </c>
      <c r="L123" s="16">
        <v>12.1</v>
      </c>
      <c r="M123" s="16">
        <v>14.9</v>
      </c>
      <c r="N123" s="16">
        <v>16.2</v>
      </c>
      <c r="O123" s="16">
        <v>24.4</v>
      </c>
      <c r="P123" s="16">
        <v>18</v>
      </c>
      <c r="Q123" s="17">
        <v>19.899999999999999</v>
      </c>
      <c r="R123" s="17">
        <v>22.9</v>
      </c>
      <c r="S123" s="31">
        <v>16.3</v>
      </c>
    </row>
    <row r="124" spans="1:19" s="6" customFormat="1">
      <c r="A124" s="160"/>
      <c r="B124" s="161"/>
      <c r="C124" s="33" t="s">
        <v>154</v>
      </c>
      <c r="D124" s="162"/>
      <c r="E124" s="20">
        <v>0.3</v>
      </c>
      <c r="F124" s="20">
        <v>0.2</v>
      </c>
      <c r="G124" s="20">
        <v>0.238399</v>
      </c>
      <c r="H124" s="20">
        <v>0.24707399999999999</v>
      </c>
      <c r="I124" s="123">
        <v>0.235379</v>
      </c>
      <c r="J124" s="124">
        <v>0.397013</v>
      </c>
      <c r="K124" s="124">
        <v>0.4</v>
      </c>
      <c r="L124" s="16">
        <v>0.3</v>
      </c>
      <c r="M124" s="16">
        <v>0.5</v>
      </c>
      <c r="N124" s="16">
        <v>0.6</v>
      </c>
      <c r="O124" s="16">
        <v>0.9</v>
      </c>
      <c r="P124" s="16">
        <v>0.6</v>
      </c>
      <c r="Q124" s="17">
        <v>0.7</v>
      </c>
      <c r="R124" s="17">
        <v>0.7</v>
      </c>
      <c r="S124" s="31">
        <v>0.6</v>
      </c>
    </row>
    <row r="125" spans="1:19" s="6" customFormat="1">
      <c r="A125" s="160"/>
      <c r="B125" s="161"/>
      <c r="C125" s="33" t="s">
        <v>155</v>
      </c>
      <c r="D125" s="162"/>
      <c r="E125" s="20">
        <v>0.4</v>
      </c>
      <c r="F125" s="20">
        <v>0.5</v>
      </c>
      <c r="G125" s="20">
        <v>0.45859800000000001</v>
      </c>
      <c r="H125" s="20">
        <v>0.49317499999999997</v>
      </c>
      <c r="I125" s="123">
        <v>0.43881599999999998</v>
      </c>
      <c r="J125" s="124">
        <v>0.73308499999999999</v>
      </c>
      <c r="K125" s="124">
        <v>0.8</v>
      </c>
      <c r="L125" s="16">
        <v>0.7</v>
      </c>
      <c r="M125" s="16">
        <v>0.9</v>
      </c>
      <c r="N125" s="16">
        <v>0.8</v>
      </c>
      <c r="O125" s="16">
        <v>1.3</v>
      </c>
      <c r="P125" s="16">
        <v>0.9</v>
      </c>
      <c r="Q125" s="17">
        <v>1.1000000000000001</v>
      </c>
      <c r="R125" s="17">
        <v>1.2</v>
      </c>
      <c r="S125" s="31">
        <v>0.9</v>
      </c>
    </row>
    <row r="126" spans="1:19" s="6" customFormat="1">
      <c r="A126" s="160"/>
      <c r="B126" s="161"/>
      <c r="C126" s="33" t="s">
        <v>156</v>
      </c>
      <c r="D126" s="162"/>
      <c r="E126" s="20">
        <v>4.5999999999999996</v>
      </c>
      <c r="F126" s="20">
        <v>4.4000000000000004</v>
      </c>
      <c r="G126" s="20">
        <v>3.6594449999999998</v>
      </c>
      <c r="H126" s="20">
        <v>5.2393780000000003</v>
      </c>
      <c r="I126" s="16">
        <v>4.9789640000000004</v>
      </c>
      <c r="J126" s="20">
        <v>7.3634849999999998</v>
      </c>
      <c r="K126" s="124">
        <v>6.6</v>
      </c>
      <c r="L126" s="16">
        <v>6.1</v>
      </c>
      <c r="M126" s="16">
        <v>7.9</v>
      </c>
      <c r="N126" s="16">
        <v>8.6999999999999993</v>
      </c>
      <c r="O126" s="16">
        <v>12.5</v>
      </c>
      <c r="P126" s="16">
        <v>8.3000000000000007</v>
      </c>
      <c r="Q126" s="17">
        <v>10.5</v>
      </c>
      <c r="R126" s="17">
        <v>10.6</v>
      </c>
      <c r="S126" s="31">
        <v>8</v>
      </c>
    </row>
    <row r="127" spans="1:19" s="6" customFormat="1">
      <c r="A127" s="160"/>
      <c r="B127" s="161"/>
      <c r="C127" s="33" t="s">
        <v>157</v>
      </c>
      <c r="D127" s="162"/>
      <c r="E127" s="20">
        <v>3.7</v>
      </c>
      <c r="F127" s="20">
        <v>3.3</v>
      </c>
      <c r="G127" s="20">
        <v>3.9569570000000001</v>
      </c>
      <c r="H127" s="20">
        <v>4.6872239999999996</v>
      </c>
      <c r="I127" s="16">
        <v>4.3235010000000003</v>
      </c>
      <c r="J127" s="20">
        <v>6.1702649999999997</v>
      </c>
      <c r="K127" s="124">
        <v>5.8</v>
      </c>
      <c r="L127" s="16">
        <v>5.0999999999999996</v>
      </c>
      <c r="M127" s="16">
        <v>5.5</v>
      </c>
      <c r="N127" s="16">
        <v>6</v>
      </c>
      <c r="O127" s="16">
        <v>9.8000000000000007</v>
      </c>
      <c r="P127" s="16">
        <v>7.3</v>
      </c>
      <c r="Q127" s="17">
        <v>8.6</v>
      </c>
      <c r="R127" s="17">
        <v>7.5</v>
      </c>
      <c r="S127" s="31">
        <v>4.9000000000000004</v>
      </c>
    </row>
    <row r="128" spans="1:19" s="6" customFormat="1">
      <c r="A128" s="160"/>
      <c r="B128" s="161"/>
      <c r="C128" s="33" t="s">
        <v>158</v>
      </c>
      <c r="D128" s="162" t="s">
        <v>149</v>
      </c>
      <c r="E128" s="20">
        <v>17.117699999999999</v>
      </c>
      <c r="F128" s="20">
        <v>16.1662</v>
      </c>
      <c r="G128" s="20">
        <v>17.486900000000002</v>
      </c>
      <c r="H128" s="20">
        <v>20.229200000000002</v>
      </c>
      <c r="I128" s="17">
        <v>22.3187</v>
      </c>
      <c r="J128" s="17">
        <v>25.874400000000001</v>
      </c>
      <c r="K128" s="17">
        <v>27.502500000000001</v>
      </c>
      <c r="L128" s="25">
        <v>30.765900000000002</v>
      </c>
      <c r="M128" s="25">
        <v>33.269300000000001</v>
      </c>
      <c r="N128" s="25">
        <v>33.939</v>
      </c>
      <c r="O128" s="25">
        <v>36.4</v>
      </c>
      <c r="P128" s="25">
        <v>33.700000000000003</v>
      </c>
      <c r="Q128" s="17">
        <v>35.200000000000003</v>
      </c>
      <c r="R128" s="17">
        <v>36.6</v>
      </c>
      <c r="S128" s="31">
        <v>29.7</v>
      </c>
    </row>
    <row r="129" spans="1:19" s="6" customFormat="1">
      <c r="A129" s="160"/>
      <c r="B129" s="161"/>
      <c r="C129" s="33" t="s">
        <v>159</v>
      </c>
      <c r="D129" s="162"/>
      <c r="E129" s="20">
        <v>6.5</v>
      </c>
      <c r="F129" s="20">
        <v>5.5</v>
      </c>
      <c r="G129" s="20">
        <v>6.3</v>
      </c>
      <c r="H129" s="20">
        <v>7</v>
      </c>
      <c r="I129" s="124">
        <v>7.7</v>
      </c>
      <c r="J129" s="124">
        <v>8.1</v>
      </c>
      <c r="K129" s="124">
        <v>8.6</v>
      </c>
      <c r="L129" s="16">
        <v>9.3000000000000007</v>
      </c>
      <c r="M129" s="16">
        <v>10</v>
      </c>
      <c r="N129" s="16">
        <v>10</v>
      </c>
      <c r="O129" s="16">
        <v>11.6</v>
      </c>
      <c r="P129" s="16">
        <v>10.8</v>
      </c>
      <c r="Q129" s="17">
        <v>10.4</v>
      </c>
      <c r="R129" s="17">
        <v>10.7</v>
      </c>
      <c r="S129" s="31">
        <v>9.1999999999999993</v>
      </c>
    </row>
    <row r="130" spans="1:19" s="6" customFormat="1">
      <c r="A130" s="160"/>
      <c r="B130" s="161"/>
      <c r="C130" s="33" t="s">
        <v>160</v>
      </c>
      <c r="D130" s="162"/>
      <c r="E130" s="20">
        <v>365.75079999999997</v>
      </c>
      <c r="F130" s="20">
        <v>529.94630000000006</v>
      </c>
      <c r="G130" s="20">
        <v>588.02240000000006</v>
      </c>
      <c r="H130" s="20">
        <v>666.95299999999997</v>
      </c>
      <c r="I130" s="17">
        <v>765.37630000000001</v>
      </c>
      <c r="J130" s="17">
        <v>695.27940000000001</v>
      </c>
      <c r="K130" s="17">
        <v>711.82769999999994</v>
      </c>
      <c r="L130" s="25">
        <v>731.58530000000007</v>
      </c>
      <c r="M130" s="25">
        <v>719.8723</v>
      </c>
      <c r="N130" s="25">
        <v>858.76530000000002</v>
      </c>
      <c r="O130" s="25">
        <v>189.988</v>
      </c>
      <c r="P130" s="25">
        <v>177.69220000000001</v>
      </c>
      <c r="Q130" s="17">
        <v>212.9427</v>
      </c>
      <c r="R130" s="17">
        <v>174.4504</v>
      </c>
      <c r="S130" s="31">
        <v>174.5727</v>
      </c>
    </row>
    <row r="131" spans="1:19" s="6" customFormat="1">
      <c r="A131" s="160"/>
      <c r="B131" s="161"/>
      <c r="C131" s="33" t="s">
        <v>161</v>
      </c>
      <c r="D131" s="39" t="s">
        <v>162</v>
      </c>
      <c r="E131" s="20">
        <v>53.6</v>
      </c>
      <c r="F131" s="20">
        <v>69.400000000000006</v>
      </c>
      <c r="G131" s="20">
        <v>56.6</v>
      </c>
      <c r="H131" s="20">
        <v>63.2</v>
      </c>
      <c r="I131" s="124">
        <v>72.2</v>
      </c>
      <c r="J131" s="124">
        <v>100.6</v>
      </c>
      <c r="K131" s="124">
        <v>119</v>
      </c>
      <c r="L131" s="16">
        <v>96.7</v>
      </c>
      <c r="M131" s="16">
        <v>151.9</v>
      </c>
      <c r="N131" s="16">
        <v>178.7</v>
      </c>
      <c r="O131" s="16">
        <v>169.6</v>
      </c>
      <c r="P131" s="16">
        <v>207.1</v>
      </c>
      <c r="Q131" s="17">
        <v>234.1</v>
      </c>
      <c r="R131" s="17">
        <v>266.3</v>
      </c>
      <c r="S131" s="31">
        <v>235.9</v>
      </c>
    </row>
    <row r="132" spans="1:19" s="6" customFormat="1">
      <c r="A132" s="160"/>
      <c r="B132" s="161"/>
      <c r="C132" s="33" t="s">
        <v>163</v>
      </c>
      <c r="D132" s="162" t="s">
        <v>149</v>
      </c>
      <c r="E132" s="20">
        <v>355.0609</v>
      </c>
      <c r="F132" s="20">
        <v>446.05048999999997</v>
      </c>
      <c r="G132" s="20">
        <v>479.34877</v>
      </c>
      <c r="H132" s="20">
        <v>387.04327000000001</v>
      </c>
      <c r="I132" s="17">
        <v>518.793002</v>
      </c>
      <c r="J132" s="17">
        <v>216.26784400000003</v>
      </c>
      <c r="K132" s="124">
        <v>483.5</v>
      </c>
      <c r="L132" s="16">
        <v>238.1</v>
      </c>
      <c r="M132" s="16">
        <v>453.8</v>
      </c>
      <c r="N132" s="16">
        <v>433.30544200000008</v>
      </c>
      <c r="O132" s="16">
        <v>430.31791800000002</v>
      </c>
      <c r="P132" s="16">
        <v>614.5</v>
      </c>
      <c r="Q132" s="17">
        <v>428.6</v>
      </c>
      <c r="R132" s="17">
        <v>470.3</v>
      </c>
      <c r="S132" s="31">
        <v>443.2</v>
      </c>
    </row>
    <row r="133" spans="1:19" s="6" customFormat="1">
      <c r="A133" s="160"/>
      <c r="B133" s="161"/>
      <c r="C133" s="33" t="s">
        <v>164</v>
      </c>
      <c r="D133" s="162"/>
      <c r="E133" s="20">
        <v>345.45759999999996</v>
      </c>
      <c r="F133" s="20">
        <v>435.88920000000002</v>
      </c>
      <c r="G133" s="20">
        <v>465.29386999999997</v>
      </c>
      <c r="H133" s="20">
        <v>368.45835999999997</v>
      </c>
      <c r="I133" s="124">
        <v>488.29363000000001</v>
      </c>
      <c r="J133" s="124">
        <v>203.89919800000001</v>
      </c>
      <c r="K133" s="124">
        <v>467.1</v>
      </c>
      <c r="L133" s="16">
        <v>231.4</v>
      </c>
      <c r="M133" s="16">
        <v>436.1</v>
      </c>
      <c r="N133" s="16">
        <v>411.41478000000001</v>
      </c>
      <c r="O133" s="16">
        <v>406.12912800000004</v>
      </c>
      <c r="P133" s="16">
        <v>566.29999999999995</v>
      </c>
      <c r="Q133" s="17">
        <v>401.9</v>
      </c>
      <c r="R133" s="17">
        <v>443.4</v>
      </c>
      <c r="S133" s="31">
        <v>397.3</v>
      </c>
    </row>
    <row r="134" spans="1:19" s="6" customFormat="1">
      <c r="A134" s="160"/>
      <c r="B134" s="161"/>
      <c r="C134" s="18" t="s">
        <v>141</v>
      </c>
      <c r="D134" s="162"/>
      <c r="E134" s="20">
        <v>4.3196000000000003</v>
      </c>
      <c r="F134" s="20">
        <v>4.3628999999999998</v>
      </c>
      <c r="G134" s="20">
        <v>5.9251000000000005</v>
      </c>
      <c r="H134" s="20">
        <v>4.4074</v>
      </c>
      <c r="I134" s="124">
        <v>8.4727399999999999</v>
      </c>
      <c r="J134" s="124">
        <v>2.4428749999999999</v>
      </c>
      <c r="K134" s="124">
        <v>6.4831000000000003</v>
      </c>
      <c r="L134" s="16">
        <v>1.7</v>
      </c>
      <c r="M134" s="16">
        <v>2.4</v>
      </c>
      <c r="N134" s="16">
        <v>2.511924</v>
      </c>
      <c r="O134" s="16">
        <v>3.23481</v>
      </c>
      <c r="P134" s="16">
        <v>11.7</v>
      </c>
      <c r="Q134" s="17">
        <v>4.0999999999999996</v>
      </c>
      <c r="R134" s="17">
        <v>6.5</v>
      </c>
      <c r="S134" s="31">
        <v>9.1</v>
      </c>
    </row>
    <row r="135" spans="1:19" s="6" customFormat="1">
      <c r="A135" s="160"/>
      <c r="B135" s="161"/>
      <c r="C135" s="18" t="s">
        <v>142</v>
      </c>
      <c r="D135" s="162"/>
      <c r="E135" s="20">
        <v>4.3490000000000002</v>
      </c>
      <c r="F135" s="20">
        <v>4.3391999999999999</v>
      </c>
      <c r="G135" s="20">
        <v>5.9336000000000002</v>
      </c>
      <c r="H135" s="20">
        <v>10.10975</v>
      </c>
      <c r="I135" s="124">
        <v>18.757630000000002</v>
      </c>
      <c r="J135" s="124">
        <v>3.2903000000000002</v>
      </c>
      <c r="K135" s="124">
        <v>7.8862100000000002</v>
      </c>
      <c r="L135" s="16">
        <v>3.5</v>
      </c>
      <c r="M135" s="16">
        <v>10</v>
      </c>
      <c r="N135" s="16">
        <v>13.262523999999999</v>
      </c>
      <c r="O135" s="16">
        <v>16.596299999999999</v>
      </c>
      <c r="P135" s="16">
        <v>33.200000000000003</v>
      </c>
      <c r="Q135" s="17">
        <v>20.3</v>
      </c>
      <c r="R135" s="17">
        <v>18.8</v>
      </c>
      <c r="S135" s="31">
        <v>35.6</v>
      </c>
    </row>
    <row r="136" spans="1:19" s="6" customFormat="1">
      <c r="A136" s="160"/>
      <c r="B136" s="161"/>
      <c r="C136" s="18" t="s">
        <v>143</v>
      </c>
      <c r="D136" s="162"/>
      <c r="E136" s="107" t="s">
        <v>144</v>
      </c>
      <c r="F136" s="107" t="s">
        <v>144</v>
      </c>
      <c r="G136" s="107" t="s">
        <v>144</v>
      </c>
      <c r="H136" s="107" t="s">
        <v>144</v>
      </c>
      <c r="I136" s="124">
        <v>0.73499999999999999</v>
      </c>
      <c r="J136" s="124">
        <v>5.2320559999999992</v>
      </c>
      <c r="K136" s="124">
        <v>0.86609999999999998</v>
      </c>
      <c r="L136" s="16">
        <v>1.0199</v>
      </c>
      <c r="M136" s="16">
        <v>4.6933999999999996</v>
      </c>
      <c r="N136" s="16">
        <v>5.2751999999999999</v>
      </c>
      <c r="O136" s="16">
        <v>3.6</v>
      </c>
      <c r="P136" s="16">
        <v>2.5</v>
      </c>
      <c r="Q136" s="16">
        <v>1.3</v>
      </c>
      <c r="R136" s="16" t="s">
        <v>35</v>
      </c>
      <c r="S136" s="16" t="s">
        <v>35</v>
      </c>
    </row>
    <row r="137" spans="1:19" s="6" customFormat="1">
      <c r="A137" s="160"/>
      <c r="B137" s="161"/>
      <c r="C137" s="33" t="s">
        <v>165</v>
      </c>
      <c r="D137" s="162"/>
      <c r="E137" s="20">
        <v>167.95580999999999</v>
      </c>
      <c r="F137" s="20">
        <v>201.63890000000001</v>
      </c>
      <c r="G137" s="20">
        <v>245.93496999999999</v>
      </c>
      <c r="H137" s="20">
        <v>191.61922000000001</v>
      </c>
      <c r="I137" s="17">
        <v>161.48851300000001</v>
      </c>
      <c r="J137" s="17">
        <v>163.7668568</v>
      </c>
      <c r="K137" s="17">
        <v>165.3295</v>
      </c>
      <c r="L137" s="16">
        <v>121.8</v>
      </c>
      <c r="M137" s="16">
        <v>168.9</v>
      </c>
      <c r="N137" s="16">
        <v>192.23990330000001</v>
      </c>
      <c r="O137" s="16">
        <v>244.26159699999999</v>
      </c>
      <c r="P137" s="16">
        <v>182.6</v>
      </c>
      <c r="Q137" s="17">
        <v>214</v>
      </c>
      <c r="R137" s="17">
        <v>179.4</v>
      </c>
      <c r="S137" s="31">
        <v>251.4</v>
      </c>
    </row>
    <row r="138" spans="1:19" s="6" customFormat="1">
      <c r="A138" s="160"/>
      <c r="B138" s="161"/>
      <c r="C138" s="33" t="s">
        <v>166</v>
      </c>
      <c r="D138" s="162"/>
      <c r="E138" s="20">
        <v>82.266480000000001</v>
      </c>
      <c r="F138" s="20">
        <v>98.973939999999999</v>
      </c>
      <c r="G138" s="20">
        <v>98.917559999999995</v>
      </c>
      <c r="H138" s="20">
        <v>101.76158</v>
      </c>
      <c r="I138" s="17">
        <v>104.791926</v>
      </c>
      <c r="J138" s="17">
        <v>72.347621599999997</v>
      </c>
      <c r="K138" s="17">
        <v>94.447199999999995</v>
      </c>
      <c r="L138" s="16">
        <v>82.1</v>
      </c>
      <c r="M138" s="16">
        <v>100.7</v>
      </c>
      <c r="N138" s="16">
        <v>99.546554699999987</v>
      </c>
      <c r="O138" s="16">
        <v>121.235111</v>
      </c>
      <c r="P138" s="16">
        <v>121.7</v>
      </c>
      <c r="Q138" s="17">
        <v>148.9</v>
      </c>
      <c r="R138" s="17">
        <v>208.4</v>
      </c>
      <c r="S138" s="31">
        <v>282.3</v>
      </c>
    </row>
    <row r="139" spans="1:19" s="6" customFormat="1" ht="14.25" customHeight="1">
      <c r="A139" s="153">
        <v>27</v>
      </c>
      <c r="B139" s="150" t="s">
        <v>167</v>
      </c>
      <c r="C139" s="33" t="s">
        <v>56</v>
      </c>
      <c r="D139" s="157" t="s">
        <v>31</v>
      </c>
      <c r="E139" s="20">
        <v>6481.3044131564893</v>
      </c>
      <c r="F139" s="20">
        <v>8777.2936028530185</v>
      </c>
      <c r="G139" s="20">
        <v>9821.3346385422628</v>
      </c>
      <c r="H139" s="20">
        <v>10443.69100383936</v>
      </c>
      <c r="I139" s="20">
        <v>14402.937633442312</v>
      </c>
      <c r="J139" s="20">
        <v>14803.219125559152</v>
      </c>
      <c r="K139" s="124">
        <v>15960.753412548118</v>
      </c>
      <c r="L139" s="16">
        <v>21672.865004045245</v>
      </c>
      <c r="M139" s="16">
        <v>27373.069627521909</v>
      </c>
      <c r="N139" s="16">
        <v>31356.774928592131</v>
      </c>
      <c r="O139" s="16">
        <v>32081.5422</v>
      </c>
      <c r="P139" s="16">
        <v>35145.915191780405</v>
      </c>
      <c r="Q139" s="17">
        <v>44356.360200000003</v>
      </c>
      <c r="R139" s="17">
        <v>64959.374900000003</v>
      </c>
      <c r="S139" s="46" t="s">
        <v>35</v>
      </c>
    </row>
    <row r="140" spans="1:19" s="6" customFormat="1">
      <c r="A140" s="154"/>
      <c r="B140" s="151"/>
      <c r="C140" s="33" t="s">
        <v>168</v>
      </c>
      <c r="D140" s="158"/>
      <c r="E140" s="20">
        <v>4120.1123482186995</v>
      </c>
      <c r="F140" s="20">
        <v>5686.3087517965796</v>
      </c>
      <c r="G140" s="20">
        <v>5787.0247913284793</v>
      </c>
      <c r="H140" s="20">
        <v>6099.7554986332898</v>
      </c>
      <c r="I140" s="20">
        <v>9271.2859984964889</v>
      </c>
      <c r="J140" s="20">
        <v>8154.5636265032599</v>
      </c>
      <c r="K140" s="124">
        <v>9250.3962785083131</v>
      </c>
      <c r="L140" s="16">
        <v>13561.921500630051</v>
      </c>
      <c r="M140" s="16">
        <v>17010.746491216676</v>
      </c>
      <c r="N140" s="16">
        <v>18832.929900402414</v>
      </c>
      <c r="O140" s="16">
        <v>17853.6564</v>
      </c>
      <c r="P140" s="16">
        <v>19919.358954948093</v>
      </c>
      <c r="Q140" s="17">
        <v>25963.819800000001</v>
      </c>
      <c r="R140" s="17">
        <v>42416.488400000002</v>
      </c>
      <c r="S140" s="46" t="s">
        <v>35</v>
      </c>
    </row>
    <row r="141" spans="1:19" s="6" customFormat="1">
      <c r="A141" s="154"/>
      <c r="B141" s="151"/>
      <c r="C141" s="33" t="s">
        <v>169</v>
      </c>
      <c r="D141" s="158"/>
      <c r="E141" s="20">
        <v>931.51056758660002</v>
      </c>
      <c r="F141" s="20">
        <v>2145.6404131157396</v>
      </c>
      <c r="G141" s="20">
        <v>1722.62838941514</v>
      </c>
      <c r="H141" s="20">
        <v>1461.12494117962</v>
      </c>
      <c r="I141" s="20">
        <v>1081.7377236005</v>
      </c>
      <c r="J141" s="20">
        <v>952.49167696188397</v>
      </c>
      <c r="K141" s="124">
        <v>2120.8505682646087</v>
      </c>
      <c r="L141" s="16">
        <v>5207.7899638645131</v>
      </c>
      <c r="M141" s="16">
        <v>7163.2780839942116</v>
      </c>
      <c r="N141" s="16">
        <v>8489.9604801542919</v>
      </c>
      <c r="O141" s="16">
        <v>6681.7020999999995</v>
      </c>
      <c r="P141" s="16">
        <v>4370.5518100168338</v>
      </c>
      <c r="Q141" s="17">
        <v>10515.690199999999</v>
      </c>
      <c r="R141" s="17">
        <v>23894.7075</v>
      </c>
      <c r="S141" s="46" t="s">
        <v>35</v>
      </c>
    </row>
    <row r="142" spans="1:19" s="6" customFormat="1">
      <c r="A142" s="154"/>
      <c r="B142" s="151"/>
      <c r="C142" s="33" t="s">
        <v>170</v>
      </c>
      <c r="D142" s="158"/>
      <c r="E142" s="20">
        <v>1694.9584366522001</v>
      </c>
      <c r="F142" s="20">
        <v>2172.3241970440999</v>
      </c>
      <c r="G142" s="20">
        <v>2255.6360725320801</v>
      </c>
      <c r="H142" s="20">
        <v>3273.7056076693198</v>
      </c>
      <c r="I142" s="20">
        <v>6467.45747344151</v>
      </c>
      <c r="J142" s="20">
        <v>5863.5794581854498</v>
      </c>
      <c r="K142" s="124">
        <v>5957.3648536806131</v>
      </c>
      <c r="L142" s="16">
        <v>6770.4950027632722</v>
      </c>
      <c r="M142" s="16">
        <v>8072.5777873296647</v>
      </c>
      <c r="N142" s="16">
        <v>8286.7820264671682</v>
      </c>
      <c r="O142" s="16">
        <v>9691.3849000000009</v>
      </c>
      <c r="P142" s="16">
        <v>13649.0153154091</v>
      </c>
      <c r="Q142" s="17">
        <v>13391.6438</v>
      </c>
      <c r="R142" s="17">
        <v>15672.3467</v>
      </c>
      <c r="S142" s="46" t="s">
        <v>35</v>
      </c>
    </row>
    <row r="143" spans="1:19" s="6" customFormat="1">
      <c r="A143" s="154"/>
      <c r="B143" s="151"/>
      <c r="C143" s="33" t="s">
        <v>171</v>
      </c>
      <c r="D143" s="158"/>
      <c r="E143" s="20">
        <v>164.39113089999998</v>
      </c>
      <c r="F143" s="20">
        <v>273.43241230000001</v>
      </c>
      <c r="G143" s="20">
        <v>430.65551279900001</v>
      </c>
      <c r="H143" s="20">
        <v>770.940135919402</v>
      </c>
      <c r="I143" s="20">
        <v>1125.1850245237499</v>
      </c>
      <c r="J143" s="20">
        <v>834.98948444099005</v>
      </c>
      <c r="K143" s="124">
        <v>722.82044315616383</v>
      </c>
      <c r="L143" s="16">
        <v>897.80465980580664</v>
      </c>
      <c r="M143" s="16">
        <v>953.25815838386779</v>
      </c>
      <c r="N143" s="16">
        <v>985.2053837991225</v>
      </c>
      <c r="O143" s="16">
        <v>433.20490000000001</v>
      </c>
      <c r="P143" s="16">
        <v>738.70883089999995</v>
      </c>
      <c r="Q143" s="17">
        <v>783.34580000000005</v>
      </c>
      <c r="R143" s="17">
        <v>1337.3172999999999</v>
      </c>
      <c r="S143" s="46" t="s">
        <v>35</v>
      </c>
    </row>
    <row r="144" spans="1:19" s="6" customFormat="1">
      <c r="A144" s="154"/>
      <c r="B144" s="151"/>
      <c r="C144" s="33" t="s">
        <v>172</v>
      </c>
      <c r="D144" s="158"/>
      <c r="E144" s="70">
        <v>1329.2522130798993</v>
      </c>
      <c r="F144" s="140">
        <v>1094.9117293367408</v>
      </c>
      <c r="G144" s="140">
        <v>1378.1048165822585</v>
      </c>
      <c r="H144" s="20">
        <v>593.98481386494859</v>
      </c>
      <c r="I144" s="20">
        <v>596.90577693072919</v>
      </c>
      <c r="J144" s="20">
        <v>503.50300691493612</v>
      </c>
      <c r="K144" s="124">
        <v>449.36041340692645</v>
      </c>
      <c r="L144" s="16">
        <v>685.83187419645947</v>
      </c>
      <c r="M144" s="16">
        <v>821.63246150893247</v>
      </c>
      <c r="N144" s="16">
        <v>1070.9820099818317</v>
      </c>
      <c r="O144" s="16">
        <v>1047.3644999999997</v>
      </c>
      <c r="P144" s="16">
        <v>1161.0829986221579</v>
      </c>
      <c r="Q144" s="17">
        <v>1195.5750433303656</v>
      </c>
      <c r="R144" s="17">
        <v>1512.117</v>
      </c>
      <c r="S144" s="46" t="s">
        <v>35</v>
      </c>
    </row>
    <row r="145" spans="1:19" s="6" customFormat="1">
      <c r="A145" s="154"/>
      <c r="B145" s="151"/>
      <c r="C145" s="33" t="s">
        <v>173</v>
      </c>
      <c r="D145" s="158"/>
      <c r="E145" s="70">
        <v>1617.1497460230901</v>
      </c>
      <c r="F145" s="70">
        <v>2272.7522698612902</v>
      </c>
      <c r="G145" s="70">
        <v>3012.0559937694102</v>
      </c>
      <c r="H145" s="20">
        <v>3212.76692569637</v>
      </c>
      <c r="I145" s="20">
        <v>4042.6807424030003</v>
      </c>
      <c r="J145" s="20">
        <v>5320.1927651026299</v>
      </c>
      <c r="K145" s="124">
        <v>4951.9411492092313</v>
      </c>
      <c r="L145" s="16">
        <v>5981.4810819130244</v>
      </c>
      <c r="M145" s="16">
        <v>7756.7337890576182</v>
      </c>
      <c r="N145" s="16">
        <v>9525.7148199489347</v>
      </c>
      <c r="O145" s="16">
        <v>10401.8891</v>
      </c>
      <c r="P145" s="16">
        <v>11027.476225880231</v>
      </c>
      <c r="Q145" s="17">
        <v>13572.585843095167</v>
      </c>
      <c r="R145" s="17">
        <v>16523.061166473883</v>
      </c>
      <c r="S145" s="46" t="s">
        <v>35</v>
      </c>
    </row>
    <row r="146" spans="1:19" s="6" customFormat="1">
      <c r="A146" s="154"/>
      <c r="B146" s="151"/>
      <c r="C146" s="33" t="s">
        <v>174</v>
      </c>
      <c r="D146" s="158"/>
      <c r="E146" s="70">
        <v>638.1946374646551</v>
      </c>
      <c r="F146" s="70">
        <v>821.41186020118994</v>
      </c>
      <c r="G146" s="70">
        <v>1001.046507839</v>
      </c>
      <c r="H146" s="20">
        <v>1058.6657452351051</v>
      </c>
      <c r="I146" s="20">
        <v>1331.8839439292251</v>
      </c>
      <c r="J146" s="20">
        <v>3158.5430942182297</v>
      </c>
      <c r="K146" s="124">
        <v>3052.2873201554016</v>
      </c>
      <c r="L146" s="16">
        <v>3615.177377703541</v>
      </c>
      <c r="M146" s="16">
        <v>4802.4621373240452</v>
      </c>
      <c r="N146" s="16">
        <v>6005.8608694233562</v>
      </c>
      <c r="O146" s="16">
        <v>7200.2411000000002</v>
      </c>
      <c r="P146" s="16">
        <v>6872.6520468801555</v>
      </c>
      <c r="Q146" s="17">
        <v>8602.4205211282169</v>
      </c>
      <c r="R146" s="17">
        <v>10779.105208485636</v>
      </c>
      <c r="S146" s="46" t="s">
        <v>35</v>
      </c>
    </row>
    <row r="147" spans="1:19" s="6" customFormat="1">
      <c r="A147" s="154"/>
      <c r="B147" s="151"/>
      <c r="C147" s="33" t="s">
        <v>175</v>
      </c>
      <c r="D147" s="158"/>
      <c r="E147" s="70">
        <v>210.82662971939999</v>
      </c>
      <c r="F147" s="70">
        <v>196.28636170312001</v>
      </c>
      <c r="G147" s="70">
        <v>205.68084418851001</v>
      </c>
      <c r="H147" s="20">
        <v>283.86043332766997</v>
      </c>
      <c r="I147" s="20">
        <v>312.18444869253301</v>
      </c>
      <c r="J147" s="20">
        <v>316.859233990961</v>
      </c>
      <c r="K147" s="124">
        <v>323.79649157750458</v>
      </c>
      <c r="L147" s="16">
        <v>340.45101886957656</v>
      </c>
      <c r="M147" s="16">
        <v>460.43677281554545</v>
      </c>
      <c r="N147" s="16">
        <v>624.14378355733845</v>
      </c>
      <c r="O147" s="16">
        <v>268.755</v>
      </c>
      <c r="P147" s="16">
        <v>537.59485372458289</v>
      </c>
      <c r="Q147" s="17">
        <v>603.44299489180651</v>
      </c>
      <c r="R147" s="17">
        <v>602.82744177086443</v>
      </c>
      <c r="S147" s="46" t="s">
        <v>35</v>
      </c>
    </row>
    <row r="148" spans="1:19" s="6" customFormat="1">
      <c r="A148" s="154"/>
      <c r="B148" s="151"/>
      <c r="C148" s="33" t="s">
        <v>176</v>
      </c>
      <c r="D148" s="158"/>
      <c r="E148" s="70">
        <v>138.14052172630002</v>
      </c>
      <c r="F148" s="70">
        <v>201.46800325394</v>
      </c>
      <c r="G148" s="70">
        <v>204.28217462313</v>
      </c>
      <c r="H148" s="20">
        <v>226.32649067535999</v>
      </c>
      <c r="I148" s="20">
        <v>276.87918908409404</v>
      </c>
      <c r="J148" s="20">
        <v>288.72067976784001</v>
      </c>
      <c r="K148" s="124">
        <v>318.60681886079982</v>
      </c>
      <c r="L148" s="16">
        <v>446.76533849406411</v>
      </c>
      <c r="M148" s="16">
        <v>483.85545093563542</v>
      </c>
      <c r="N148" s="16">
        <v>543.35832146214182</v>
      </c>
      <c r="O148" s="16">
        <v>422.92230000000001</v>
      </c>
      <c r="P148" s="16">
        <v>441.31708046288213</v>
      </c>
      <c r="Q148" s="17">
        <v>581.10875875815498</v>
      </c>
      <c r="R148" s="17">
        <v>590.93558091287025</v>
      </c>
      <c r="S148" s="46" t="s">
        <v>35</v>
      </c>
    </row>
    <row r="149" spans="1:19" s="6" customFormat="1">
      <c r="A149" s="154"/>
      <c r="B149" s="151"/>
      <c r="C149" s="33" t="s">
        <v>177</v>
      </c>
      <c r="D149" s="158"/>
      <c r="E149" s="70">
        <v>26.174510900000001</v>
      </c>
      <c r="F149" s="70">
        <v>39.525136700000004</v>
      </c>
      <c r="G149" s="70">
        <v>42.007056849999998</v>
      </c>
      <c r="H149" s="20">
        <v>59.507199800000002</v>
      </c>
      <c r="I149" s="20">
        <v>71.3734283</v>
      </c>
      <c r="J149" s="20">
        <v>62.916998800000002</v>
      </c>
      <c r="K149" s="124">
        <v>67.485624847049166</v>
      </c>
      <c r="L149" s="16">
        <v>75.615456228506218</v>
      </c>
      <c r="M149" s="16">
        <v>71.65529081446445</v>
      </c>
      <c r="N149" s="16">
        <v>61.447930389625547</v>
      </c>
      <c r="O149" s="16">
        <v>57.0212</v>
      </c>
      <c r="P149" s="16">
        <v>58.627431700000002</v>
      </c>
      <c r="Q149" s="17">
        <v>64.832563000000007</v>
      </c>
      <c r="R149" s="17">
        <v>53.073598204127869</v>
      </c>
      <c r="S149" s="46" t="s">
        <v>35</v>
      </c>
    </row>
    <row r="150" spans="1:19" s="6" customFormat="1">
      <c r="A150" s="154"/>
      <c r="B150" s="151"/>
      <c r="C150" s="33" t="s">
        <v>178</v>
      </c>
      <c r="D150" s="158"/>
      <c r="E150" s="70">
        <v>52.159347676951299</v>
      </c>
      <c r="F150" s="70">
        <v>33.200807774474399</v>
      </c>
      <c r="G150" s="70">
        <v>40.067267959479494</v>
      </c>
      <c r="H150" s="20">
        <v>40.777333149710003</v>
      </c>
      <c r="I150" s="20">
        <v>59.1182216081639</v>
      </c>
      <c r="J150" s="20">
        <v>67.027342512869097</v>
      </c>
      <c r="K150" s="124">
        <v>67.534656287808716</v>
      </c>
      <c r="L150" s="16">
        <v>74.0772468520193</v>
      </c>
      <c r="M150" s="16">
        <v>79.668181802633114</v>
      </c>
      <c r="N150" s="16">
        <v>94.49420853690134</v>
      </c>
      <c r="O150" s="16">
        <v>92.743399999999994</v>
      </c>
      <c r="P150" s="16">
        <v>104.13797159552101</v>
      </c>
      <c r="Q150" s="17">
        <v>126.77351212963754</v>
      </c>
      <c r="R150" s="17">
        <v>134.3153576863657</v>
      </c>
      <c r="S150" s="46" t="s">
        <v>35</v>
      </c>
    </row>
    <row r="151" spans="1:19" s="6" customFormat="1">
      <c r="A151" s="154"/>
      <c r="B151" s="151"/>
      <c r="C151" s="33" t="s">
        <v>179</v>
      </c>
      <c r="D151" s="158"/>
      <c r="E151" s="70">
        <v>50.946592098023402</v>
      </c>
      <c r="F151" s="70">
        <v>65.479281203430006</v>
      </c>
      <c r="G151" s="70">
        <v>95.910462195820003</v>
      </c>
      <c r="H151" s="20">
        <v>95.67418293002001</v>
      </c>
      <c r="I151" s="20">
        <v>94.975768938957998</v>
      </c>
      <c r="J151" s="20">
        <v>109.316651087803</v>
      </c>
      <c r="K151" s="124">
        <v>111.44007001272236</v>
      </c>
      <c r="L151" s="16">
        <v>135.23009100091139</v>
      </c>
      <c r="M151" s="16">
        <v>148.13767325760065</v>
      </c>
      <c r="N151" s="16">
        <v>145.23283215836631</v>
      </c>
      <c r="O151" s="16">
        <v>133.2287</v>
      </c>
      <c r="P151" s="16">
        <v>163.58257041760385</v>
      </c>
      <c r="Q151" s="17">
        <v>188.60857814422178</v>
      </c>
      <c r="R151" s="17">
        <v>197.34773498768564</v>
      </c>
      <c r="S151" s="46" t="s">
        <v>35</v>
      </c>
    </row>
    <row r="152" spans="1:19" s="6" customFormat="1">
      <c r="A152" s="154"/>
      <c r="B152" s="151"/>
      <c r="C152" s="33" t="s">
        <v>180</v>
      </c>
      <c r="D152" s="158"/>
      <c r="E152" s="70">
        <v>37.598580463600001</v>
      </c>
      <c r="F152" s="70">
        <v>54.253750089549996</v>
      </c>
      <c r="G152" s="70">
        <v>88.775853065220005</v>
      </c>
      <c r="H152" s="20">
        <v>73.460764381369998</v>
      </c>
      <c r="I152" s="20">
        <v>67.057753451756497</v>
      </c>
      <c r="J152" s="20">
        <v>72.62080989196599</v>
      </c>
      <c r="K152" s="124">
        <v>88.362256427386342</v>
      </c>
      <c r="L152" s="16">
        <v>102.11913284737504</v>
      </c>
      <c r="M152" s="16">
        <v>113.81189355435707</v>
      </c>
      <c r="N152" s="16">
        <v>134.60255699104385</v>
      </c>
      <c r="O152" s="16">
        <v>110.3004</v>
      </c>
      <c r="P152" s="16">
        <v>113.23557769119572</v>
      </c>
      <c r="Q152" s="17">
        <v>145.65834427780075</v>
      </c>
      <c r="R152" s="17">
        <v>145.97299582553364</v>
      </c>
      <c r="S152" s="46" t="s">
        <v>35</v>
      </c>
    </row>
    <row r="153" spans="1:19" s="6" customFormat="1">
      <c r="A153" s="154"/>
      <c r="B153" s="151"/>
      <c r="C153" s="33" t="s">
        <v>181</v>
      </c>
      <c r="D153" s="158"/>
      <c r="E153" s="70">
        <v>22.202283668899998</v>
      </c>
      <c r="F153" s="70">
        <v>45.30252620001</v>
      </c>
      <c r="G153" s="70">
        <v>62.941930563989999</v>
      </c>
      <c r="H153" s="20">
        <v>53.552264319989995</v>
      </c>
      <c r="I153" s="20">
        <v>59.766684821000005</v>
      </c>
      <c r="J153" s="20">
        <v>55.872262447424902</v>
      </c>
      <c r="K153" s="124">
        <v>54.354429276646883</v>
      </c>
      <c r="L153" s="16">
        <v>123.84444682546585</v>
      </c>
      <c r="M153" s="16">
        <v>174.72831741396462</v>
      </c>
      <c r="N153" s="16">
        <v>198.55857136654598</v>
      </c>
      <c r="O153" s="16">
        <v>177.23560000000001</v>
      </c>
      <c r="P153" s="16">
        <v>310.28049629999992</v>
      </c>
      <c r="Q153" s="17">
        <v>413.89660729067231</v>
      </c>
      <c r="R153" s="17">
        <v>726.60335350197818</v>
      </c>
      <c r="S153" s="46" t="s">
        <v>35</v>
      </c>
    </row>
    <row r="154" spans="1:19" s="6" customFormat="1">
      <c r="A154" s="154"/>
      <c r="B154" s="151"/>
      <c r="C154" s="33" t="s">
        <v>182</v>
      </c>
      <c r="D154" s="158"/>
      <c r="E154" s="70">
        <v>140.61384952789999</v>
      </c>
      <c r="F154" s="70">
        <v>109.53206622946</v>
      </c>
      <c r="G154" s="70">
        <v>120.4646274002</v>
      </c>
      <c r="H154" s="20">
        <v>126.85416941533001</v>
      </c>
      <c r="I154" s="20">
        <v>311.86311689954499</v>
      </c>
      <c r="J154" s="20">
        <v>305.41496793951001</v>
      </c>
      <c r="K154" s="124">
        <v>276.20170133397932</v>
      </c>
      <c r="L154" s="16">
        <v>323.43998059415009</v>
      </c>
      <c r="M154" s="16">
        <v>368.34639422034536</v>
      </c>
      <c r="N154" s="16">
        <v>401.53109123725551</v>
      </c>
      <c r="O154" s="16">
        <v>300.90800000000002</v>
      </c>
      <c r="P154" s="16">
        <v>414.77715188100052</v>
      </c>
      <c r="Q154" s="17">
        <v>406.17526553986096</v>
      </c>
      <c r="R154" s="17">
        <v>551.50378662537571</v>
      </c>
      <c r="S154" s="46" t="s">
        <v>35</v>
      </c>
    </row>
    <row r="155" spans="1:19" s="6" customFormat="1">
      <c r="A155" s="154"/>
      <c r="B155" s="151"/>
      <c r="C155" s="33" t="s">
        <v>183</v>
      </c>
      <c r="D155" s="158"/>
      <c r="E155" s="70">
        <v>144.46358821290002</v>
      </c>
      <c r="F155" s="70">
        <v>204.57927207899999</v>
      </c>
      <c r="G155" s="70">
        <v>362.20857406181</v>
      </c>
      <c r="H155" s="20">
        <v>330.73691874579998</v>
      </c>
      <c r="I155" s="20">
        <v>366.53959606491003</v>
      </c>
      <c r="J155" s="20">
        <v>315.711403665587</v>
      </c>
      <c r="K155" s="124">
        <v>260.96981780981855</v>
      </c>
      <c r="L155" s="16">
        <v>348.07591347777202</v>
      </c>
      <c r="M155" s="16">
        <v>575.21736961095007</v>
      </c>
      <c r="N155" s="16">
        <v>743.12939570738399</v>
      </c>
      <c r="O155" s="16">
        <v>851.83169999999996</v>
      </c>
      <c r="P155" s="16">
        <v>995.36576068520571</v>
      </c>
      <c r="Q155" s="17">
        <v>1221.4696970401285</v>
      </c>
      <c r="R155" s="17">
        <v>1277.8264908643282</v>
      </c>
      <c r="S155" s="46" t="s">
        <v>35</v>
      </c>
    </row>
    <row r="156" spans="1:19" s="6" customFormat="1">
      <c r="A156" s="154"/>
      <c r="B156" s="151"/>
      <c r="C156" s="33" t="s">
        <v>184</v>
      </c>
      <c r="D156" s="158"/>
      <c r="E156" s="70">
        <v>22.366259546400002</v>
      </c>
      <c r="F156" s="70">
        <v>296.28451840000002</v>
      </c>
      <c r="G156" s="70">
        <v>508.08664552348</v>
      </c>
      <c r="H156" s="20">
        <v>563.53119685372496</v>
      </c>
      <c r="I156" s="20">
        <v>676.74799232943496</v>
      </c>
      <c r="J156" s="20">
        <v>138.139883240285</v>
      </c>
      <c r="K156" s="124">
        <v>2.2914863367767109</v>
      </c>
      <c r="L156" s="16">
        <v>2.9315716145511503</v>
      </c>
      <c r="M156" s="16">
        <v>1.9116897489463347</v>
      </c>
      <c r="N156" s="16">
        <v>55.026473130890508</v>
      </c>
      <c r="O156" s="16">
        <v>153.53179999999998</v>
      </c>
      <c r="P156" s="16">
        <v>218.37516231448348</v>
      </c>
      <c r="Q156" s="17">
        <v>287.95242813609951</v>
      </c>
      <c r="R156" s="17">
        <v>405.97407142259681</v>
      </c>
      <c r="S156" s="46" t="s">
        <v>35</v>
      </c>
    </row>
    <row r="157" spans="1:19" s="6" customFormat="1">
      <c r="A157" s="154"/>
      <c r="B157" s="151"/>
      <c r="C157" s="33" t="s">
        <v>172</v>
      </c>
      <c r="D157" s="158"/>
      <c r="E157" s="70">
        <v>133.46294501806051</v>
      </c>
      <c r="F157" s="140">
        <v>205.42868602711542</v>
      </c>
      <c r="G157" s="140">
        <v>280.58404949877058</v>
      </c>
      <c r="H157" s="20">
        <v>299.82022686229038</v>
      </c>
      <c r="I157" s="20">
        <v>414.29059828337995</v>
      </c>
      <c r="J157" s="20">
        <v>429.04943754015403</v>
      </c>
      <c r="K157" s="124">
        <v>328.61047628333654</v>
      </c>
      <c r="L157" s="16">
        <v>393.75350740509111</v>
      </c>
      <c r="M157" s="16">
        <v>476.50261755913016</v>
      </c>
      <c r="N157" s="16">
        <v>518.32878598808566</v>
      </c>
      <c r="O157" s="16">
        <v>633.16989999999896</v>
      </c>
      <c r="P157" s="16">
        <v>797.53012222759935</v>
      </c>
      <c r="Q157" s="17">
        <v>930.24657275856771</v>
      </c>
      <c r="R157" s="17">
        <v>1057.5755461865192</v>
      </c>
      <c r="S157" s="46" t="s">
        <v>35</v>
      </c>
    </row>
    <row r="158" spans="1:19" s="6" customFormat="1">
      <c r="A158" s="155"/>
      <c r="B158" s="152"/>
      <c r="C158" s="33" t="s">
        <v>185</v>
      </c>
      <c r="D158" s="159"/>
      <c r="E158" s="68">
        <v>744.04231891469999</v>
      </c>
      <c r="F158" s="68">
        <v>818.23258119514901</v>
      </c>
      <c r="G158" s="68">
        <v>1022.253853444373</v>
      </c>
      <c r="H158" s="20">
        <v>1131.1685795096998</v>
      </c>
      <c r="I158" s="20">
        <v>1088.970892542822</v>
      </c>
      <c r="J158" s="20">
        <v>1328.4627339532619</v>
      </c>
      <c r="K158" s="124">
        <v>1758.4159848305742</v>
      </c>
      <c r="L158" s="16">
        <v>2129.4624215021672</v>
      </c>
      <c r="M158" s="16">
        <v>2605.5893472476182</v>
      </c>
      <c r="N158" s="16">
        <v>2998.1302082407806</v>
      </c>
      <c r="O158" s="16">
        <v>3825.9967000000001</v>
      </c>
      <c r="P158" s="16">
        <v>4199.0800109520806</v>
      </c>
      <c r="Q158" s="17">
        <v>4819.9545408007125</v>
      </c>
      <c r="R158" s="17">
        <v>6019.825324786887</v>
      </c>
      <c r="S158" s="46" t="s">
        <v>35</v>
      </c>
    </row>
    <row r="159" spans="1:19" s="6" customFormat="1" ht="12.75" customHeight="1">
      <c r="A159" s="153">
        <v>27.1</v>
      </c>
      <c r="B159" s="156" t="s">
        <v>186</v>
      </c>
      <c r="C159" s="33" t="s">
        <v>168</v>
      </c>
      <c r="D159" s="158" t="s">
        <v>187</v>
      </c>
      <c r="E159" s="70">
        <v>63.6</v>
      </c>
      <c r="F159" s="140">
        <v>64.8</v>
      </c>
      <c r="G159" s="140">
        <v>58.9</v>
      </c>
      <c r="H159" s="20">
        <v>58.4</v>
      </c>
      <c r="I159" s="20">
        <v>64.400000000000006</v>
      </c>
      <c r="J159" s="20">
        <v>55.5</v>
      </c>
      <c r="K159" s="124">
        <v>58</v>
      </c>
      <c r="L159" s="16">
        <v>62.6</v>
      </c>
      <c r="M159" s="16">
        <v>62.1</v>
      </c>
      <c r="N159" s="16">
        <v>60.1</v>
      </c>
      <c r="O159" s="16">
        <v>55.7</v>
      </c>
      <c r="P159" s="16">
        <v>56.7</v>
      </c>
      <c r="Q159" s="17">
        <v>58.5</v>
      </c>
      <c r="R159" s="17">
        <v>66.099999999999994</v>
      </c>
      <c r="S159" s="46">
        <v>66</v>
      </c>
    </row>
    <row r="160" spans="1:19" s="6" customFormat="1">
      <c r="A160" s="154"/>
      <c r="B160" s="156"/>
      <c r="C160" s="33" t="s">
        <v>169</v>
      </c>
      <c r="D160" s="158"/>
      <c r="E160" s="70">
        <v>14.4</v>
      </c>
      <c r="F160" s="140">
        <v>24.4</v>
      </c>
      <c r="G160" s="140">
        <v>17.5</v>
      </c>
      <c r="H160" s="20">
        <v>14</v>
      </c>
      <c r="I160" s="20">
        <v>7.5</v>
      </c>
      <c r="J160" s="20">
        <v>8</v>
      </c>
      <c r="K160" s="124">
        <v>13.3</v>
      </c>
      <c r="L160" s="16">
        <v>24</v>
      </c>
      <c r="M160" s="16">
        <v>26.2</v>
      </c>
      <c r="N160" s="16">
        <v>27.1</v>
      </c>
      <c r="O160" s="16">
        <v>20.8</v>
      </c>
      <c r="P160" s="16">
        <v>12.4</v>
      </c>
      <c r="Q160" s="17">
        <v>23.7</v>
      </c>
      <c r="R160" s="17">
        <v>36.9</v>
      </c>
      <c r="S160" s="46">
        <v>38</v>
      </c>
    </row>
    <row r="161" spans="1:19" s="6" customFormat="1">
      <c r="A161" s="154"/>
      <c r="B161" s="156"/>
      <c r="C161" s="33" t="s">
        <v>170</v>
      </c>
      <c r="D161" s="158"/>
      <c r="E161" s="70">
        <v>26.2</v>
      </c>
      <c r="F161" s="140">
        <v>24.7</v>
      </c>
      <c r="G161" s="140">
        <v>23</v>
      </c>
      <c r="H161" s="20">
        <v>31.3</v>
      </c>
      <c r="I161" s="20">
        <v>44.9</v>
      </c>
      <c r="J161" s="20">
        <v>38.799999999999997</v>
      </c>
      <c r="K161" s="124">
        <v>37.299999999999997</v>
      </c>
      <c r="L161" s="16">
        <v>31.2</v>
      </c>
      <c r="M161" s="16">
        <v>29.5</v>
      </c>
      <c r="N161" s="16">
        <v>26.4</v>
      </c>
      <c r="O161" s="16">
        <v>30.2</v>
      </c>
      <c r="P161" s="16">
        <v>38.799999999999997</v>
      </c>
      <c r="Q161" s="17">
        <v>30.2</v>
      </c>
      <c r="R161" s="17">
        <v>24.3</v>
      </c>
      <c r="S161" s="46">
        <v>23</v>
      </c>
    </row>
    <row r="162" spans="1:19" s="6" customFormat="1">
      <c r="A162" s="154"/>
      <c r="B162" s="156"/>
      <c r="C162" s="33" t="s">
        <v>171</v>
      </c>
      <c r="D162" s="158"/>
      <c r="E162" s="70">
        <v>2.5</v>
      </c>
      <c r="F162" s="140">
        <v>3.1</v>
      </c>
      <c r="G162" s="140">
        <v>4.4000000000000004</v>
      </c>
      <c r="H162" s="20">
        <v>7.4</v>
      </c>
      <c r="I162" s="20">
        <v>7.8</v>
      </c>
      <c r="J162" s="20">
        <v>5.5</v>
      </c>
      <c r="K162" s="124">
        <v>4.5</v>
      </c>
      <c r="L162" s="16">
        <v>4.0999999999999996</v>
      </c>
      <c r="M162" s="16">
        <v>3.5</v>
      </c>
      <c r="N162" s="16">
        <v>3.1</v>
      </c>
      <c r="O162" s="16">
        <v>1.4</v>
      </c>
      <c r="P162" s="16">
        <v>2.1</v>
      </c>
      <c r="Q162" s="17">
        <v>1.8</v>
      </c>
      <c r="R162" s="17">
        <v>1.6</v>
      </c>
      <c r="S162" s="46">
        <v>1.9</v>
      </c>
    </row>
    <row r="163" spans="1:19" s="6" customFormat="1">
      <c r="A163" s="154"/>
      <c r="B163" s="156"/>
      <c r="C163" s="33" t="s">
        <v>172</v>
      </c>
      <c r="D163" s="158"/>
      <c r="E163" s="70">
        <f>E159-SUM(E160:E162)</f>
        <v>20.5</v>
      </c>
      <c r="F163" s="70">
        <f t="shared" ref="F163:S163" si="13">F159-SUM(F160:F162)</f>
        <v>12.600000000000001</v>
      </c>
      <c r="G163" s="70">
        <f t="shared" si="13"/>
        <v>14</v>
      </c>
      <c r="H163" s="70">
        <f t="shared" si="13"/>
        <v>5.7000000000000028</v>
      </c>
      <c r="I163" s="70">
        <f t="shared" si="13"/>
        <v>4.2000000000000099</v>
      </c>
      <c r="J163" s="70">
        <f t="shared" si="13"/>
        <v>3.2000000000000028</v>
      </c>
      <c r="K163" s="70">
        <f t="shared" si="13"/>
        <v>2.9000000000000057</v>
      </c>
      <c r="L163" s="70">
        <f t="shared" si="13"/>
        <v>3.2999999999999972</v>
      </c>
      <c r="M163" s="70">
        <f t="shared" si="13"/>
        <v>2.8999999999999986</v>
      </c>
      <c r="N163" s="70">
        <f t="shared" si="13"/>
        <v>3.5</v>
      </c>
      <c r="O163" s="70">
        <f t="shared" si="13"/>
        <v>3.3000000000000043</v>
      </c>
      <c r="P163" s="70">
        <f t="shared" si="13"/>
        <v>3.4000000000000057</v>
      </c>
      <c r="Q163" s="70">
        <f t="shared" si="13"/>
        <v>2.8000000000000043</v>
      </c>
      <c r="R163" s="70">
        <f t="shared" si="13"/>
        <v>3.2999999999999901</v>
      </c>
      <c r="S163" s="70">
        <f t="shared" si="13"/>
        <v>3.1000000000000014</v>
      </c>
    </row>
    <row r="164" spans="1:19" s="6" customFormat="1">
      <c r="A164" s="154"/>
      <c r="B164" s="156"/>
      <c r="C164" s="33" t="s">
        <v>173</v>
      </c>
      <c r="D164" s="158"/>
      <c r="E164" s="70">
        <v>25</v>
      </c>
      <c r="F164" s="140">
        <v>25.9</v>
      </c>
      <c r="G164" s="140">
        <v>30.7</v>
      </c>
      <c r="H164" s="20">
        <v>30.8</v>
      </c>
      <c r="I164" s="20">
        <v>28.1</v>
      </c>
      <c r="J164" s="20">
        <v>34.1</v>
      </c>
      <c r="K164" s="124">
        <v>31</v>
      </c>
      <c r="L164" s="16">
        <v>27.6</v>
      </c>
      <c r="M164" s="16">
        <v>28.3</v>
      </c>
      <c r="N164" s="16">
        <v>30.4</v>
      </c>
      <c r="O164" s="16">
        <v>32.4</v>
      </c>
      <c r="P164" s="16">
        <v>31.4</v>
      </c>
      <c r="Q164" s="17">
        <v>30.6</v>
      </c>
      <c r="R164" s="17">
        <v>24.3</v>
      </c>
      <c r="S164" s="46">
        <v>24.7</v>
      </c>
    </row>
    <row r="165" spans="1:19" s="6" customFormat="1">
      <c r="A165" s="154"/>
      <c r="B165" s="156"/>
      <c r="C165" s="33" t="s">
        <v>174</v>
      </c>
      <c r="D165" s="158"/>
      <c r="E165" s="70">
        <v>9.9</v>
      </c>
      <c r="F165" s="140">
        <v>9.3000000000000007</v>
      </c>
      <c r="G165" s="140">
        <v>10.199999999999999</v>
      </c>
      <c r="H165" s="20">
        <v>10.100000000000001</v>
      </c>
      <c r="I165" s="20">
        <v>9.1999999999999993</v>
      </c>
      <c r="J165" s="20">
        <v>22.4</v>
      </c>
      <c r="K165" s="124">
        <v>19.100000000000001</v>
      </c>
      <c r="L165" s="16">
        <v>16.7</v>
      </c>
      <c r="M165" s="16">
        <v>17.5</v>
      </c>
      <c r="N165" s="16">
        <v>19.2</v>
      </c>
      <c r="O165" s="16">
        <v>22.400000000000002</v>
      </c>
      <c r="P165" s="16">
        <v>19.5</v>
      </c>
      <c r="Q165" s="17">
        <v>19.399999999999999</v>
      </c>
      <c r="R165" s="17">
        <v>15.3</v>
      </c>
      <c r="S165" s="46">
        <v>15.4</v>
      </c>
    </row>
    <row r="166" spans="1:19" s="6" customFormat="1">
      <c r="A166" s="154"/>
      <c r="B166" s="156"/>
      <c r="C166" s="33" t="s">
        <v>175</v>
      </c>
      <c r="D166" s="158"/>
      <c r="E166" s="70">
        <v>3.3</v>
      </c>
      <c r="F166" s="140">
        <v>2.2000000000000002</v>
      </c>
      <c r="G166" s="140">
        <v>2.1</v>
      </c>
      <c r="H166" s="20">
        <v>2.7</v>
      </c>
      <c r="I166" s="20">
        <v>2.2000000000000002</v>
      </c>
      <c r="J166" s="20">
        <v>1.9</v>
      </c>
      <c r="K166" s="124">
        <v>2</v>
      </c>
      <c r="L166" s="16">
        <v>1.6</v>
      </c>
      <c r="M166" s="16">
        <v>1.7</v>
      </c>
      <c r="N166" s="16">
        <v>2</v>
      </c>
      <c r="O166" s="16">
        <v>0.8</v>
      </c>
      <c r="P166" s="16">
        <v>1.5</v>
      </c>
      <c r="Q166" s="17">
        <v>1.4</v>
      </c>
      <c r="R166" s="17">
        <v>0.9</v>
      </c>
      <c r="S166" s="46">
        <v>1.3</v>
      </c>
    </row>
    <row r="167" spans="1:19" s="6" customFormat="1">
      <c r="A167" s="154"/>
      <c r="B167" s="156"/>
      <c r="C167" s="33" t="s">
        <v>176</v>
      </c>
      <c r="D167" s="158"/>
      <c r="E167" s="70">
        <v>2.1</v>
      </c>
      <c r="F167" s="140">
        <v>2.2999999999999998</v>
      </c>
      <c r="G167" s="140">
        <v>2.1</v>
      </c>
      <c r="H167" s="20">
        <v>2.2000000000000002</v>
      </c>
      <c r="I167" s="20">
        <v>1.9</v>
      </c>
      <c r="J167" s="20">
        <v>1.8</v>
      </c>
      <c r="K167" s="124">
        <v>2</v>
      </c>
      <c r="L167" s="16">
        <v>2.1</v>
      </c>
      <c r="M167" s="16">
        <v>1.8</v>
      </c>
      <c r="N167" s="16">
        <v>1.7</v>
      </c>
      <c r="O167" s="16">
        <v>1.3</v>
      </c>
      <c r="P167" s="16">
        <v>1.3</v>
      </c>
      <c r="Q167" s="17">
        <v>1.3</v>
      </c>
      <c r="R167" s="17">
        <v>1.2</v>
      </c>
      <c r="S167" s="46">
        <v>1.2</v>
      </c>
    </row>
    <row r="168" spans="1:19" s="6" customFormat="1">
      <c r="A168" s="154"/>
      <c r="B168" s="156"/>
      <c r="C168" s="33" t="s">
        <v>177</v>
      </c>
      <c r="D168" s="158"/>
      <c r="E168" s="70">
        <v>0.4</v>
      </c>
      <c r="F168" s="140">
        <v>0.5</v>
      </c>
      <c r="G168" s="140">
        <v>0.4</v>
      </c>
      <c r="H168" s="20">
        <v>0.6</v>
      </c>
      <c r="I168" s="20">
        <v>0.5</v>
      </c>
      <c r="J168" s="20">
        <v>0.4</v>
      </c>
      <c r="K168" s="124">
        <v>0.4</v>
      </c>
      <c r="L168" s="16">
        <v>0.3</v>
      </c>
      <c r="M168" s="16">
        <v>0.3</v>
      </c>
      <c r="N168" s="16">
        <v>0.2</v>
      </c>
      <c r="O168" s="16">
        <v>0.2</v>
      </c>
      <c r="P168" s="16">
        <v>0.2</v>
      </c>
      <c r="Q168" s="17">
        <v>0.1</v>
      </c>
      <c r="R168" s="17">
        <v>0.1</v>
      </c>
      <c r="S168" s="46">
        <v>0.1</v>
      </c>
    </row>
    <row r="169" spans="1:19" s="6" customFormat="1">
      <c r="A169" s="154"/>
      <c r="B169" s="156"/>
      <c r="C169" s="33" t="s">
        <v>178</v>
      </c>
      <c r="D169" s="158"/>
      <c r="E169" s="70">
        <v>0.8</v>
      </c>
      <c r="F169" s="140">
        <v>0.4</v>
      </c>
      <c r="G169" s="140">
        <v>0.4</v>
      </c>
      <c r="H169" s="20">
        <v>0.4</v>
      </c>
      <c r="I169" s="20">
        <v>0.4</v>
      </c>
      <c r="J169" s="20">
        <v>0.4</v>
      </c>
      <c r="K169" s="124">
        <v>0.4</v>
      </c>
      <c r="L169" s="16">
        <v>0.3</v>
      </c>
      <c r="M169" s="16">
        <v>0.3</v>
      </c>
      <c r="N169" s="16">
        <v>0.3</v>
      </c>
      <c r="O169" s="16">
        <v>0.3</v>
      </c>
      <c r="P169" s="16">
        <v>0.3</v>
      </c>
      <c r="Q169" s="17">
        <v>0.3</v>
      </c>
      <c r="R169" s="17">
        <v>0.2</v>
      </c>
      <c r="S169" s="46">
        <v>0.2</v>
      </c>
    </row>
    <row r="170" spans="1:19" s="6" customFormat="1">
      <c r="A170" s="154"/>
      <c r="B170" s="156"/>
      <c r="C170" s="33" t="s">
        <v>179</v>
      </c>
      <c r="D170" s="158"/>
      <c r="E170" s="70">
        <v>0.8</v>
      </c>
      <c r="F170" s="140">
        <v>0.7</v>
      </c>
      <c r="G170" s="140">
        <v>1</v>
      </c>
      <c r="H170" s="20">
        <v>0.9</v>
      </c>
      <c r="I170" s="20">
        <v>0.7</v>
      </c>
      <c r="J170" s="20">
        <v>0.6</v>
      </c>
      <c r="K170" s="124">
        <v>0.7</v>
      </c>
      <c r="L170" s="16">
        <v>0.6</v>
      </c>
      <c r="M170" s="16">
        <v>0.5</v>
      </c>
      <c r="N170" s="16">
        <v>0.5</v>
      </c>
      <c r="O170" s="16">
        <v>0.4</v>
      </c>
      <c r="P170" s="16">
        <v>0.5</v>
      </c>
      <c r="Q170" s="17">
        <v>0.4</v>
      </c>
      <c r="R170" s="17">
        <v>0.3</v>
      </c>
      <c r="S170" s="46">
        <v>0.3</v>
      </c>
    </row>
    <row r="171" spans="1:19" s="6" customFormat="1">
      <c r="A171" s="154"/>
      <c r="B171" s="156"/>
      <c r="C171" s="33" t="s">
        <v>180</v>
      </c>
      <c r="D171" s="158"/>
      <c r="E171" s="70">
        <v>0.6</v>
      </c>
      <c r="F171" s="140">
        <v>0.6</v>
      </c>
      <c r="G171" s="140">
        <v>0.9</v>
      </c>
      <c r="H171" s="20">
        <v>0.7</v>
      </c>
      <c r="I171" s="20">
        <v>0.5</v>
      </c>
      <c r="J171" s="20">
        <v>0.5</v>
      </c>
      <c r="K171" s="124">
        <v>0.6</v>
      </c>
      <c r="L171" s="16">
        <v>0.5</v>
      </c>
      <c r="M171" s="16">
        <v>0.4</v>
      </c>
      <c r="N171" s="16">
        <v>0.4</v>
      </c>
      <c r="O171" s="16">
        <v>0.3</v>
      </c>
      <c r="P171" s="16">
        <v>0.3</v>
      </c>
      <c r="Q171" s="17">
        <v>0.3</v>
      </c>
      <c r="R171" s="17">
        <v>0.3</v>
      </c>
      <c r="S171" s="46">
        <v>0.3</v>
      </c>
    </row>
    <row r="172" spans="1:19" s="6" customFormat="1">
      <c r="A172" s="154"/>
      <c r="B172" s="156"/>
      <c r="C172" s="33" t="s">
        <v>181</v>
      </c>
      <c r="D172" s="158"/>
      <c r="E172" s="70">
        <v>0.3</v>
      </c>
      <c r="F172" s="140">
        <v>0.5</v>
      </c>
      <c r="G172" s="140">
        <v>0.6</v>
      </c>
      <c r="H172" s="20">
        <v>0.5</v>
      </c>
      <c r="I172" s="20">
        <v>0.4</v>
      </c>
      <c r="J172" s="20">
        <v>0.5</v>
      </c>
      <c r="K172" s="124">
        <v>0.3</v>
      </c>
      <c r="L172" s="16">
        <v>0.6</v>
      </c>
      <c r="M172" s="16">
        <v>0.6</v>
      </c>
      <c r="N172" s="16">
        <v>0.6</v>
      </c>
      <c r="O172" s="16">
        <v>0.6</v>
      </c>
      <c r="P172" s="16">
        <v>0.9</v>
      </c>
      <c r="Q172" s="17">
        <v>0.9</v>
      </c>
      <c r="R172" s="17">
        <v>1.4</v>
      </c>
      <c r="S172" s="46">
        <v>0.9</v>
      </c>
    </row>
    <row r="173" spans="1:19" s="6" customFormat="1">
      <c r="A173" s="154"/>
      <c r="B173" s="156"/>
      <c r="C173" s="33" t="s">
        <v>182</v>
      </c>
      <c r="D173" s="158"/>
      <c r="E173" s="70">
        <v>2.2000000000000002</v>
      </c>
      <c r="F173" s="140">
        <v>1.2</v>
      </c>
      <c r="G173" s="140">
        <v>1.2</v>
      </c>
      <c r="H173" s="20">
        <v>1.2</v>
      </c>
      <c r="I173" s="20">
        <v>2.2000000000000002</v>
      </c>
      <c r="J173" s="20">
        <v>1.6</v>
      </c>
      <c r="K173" s="124">
        <v>1.7</v>
      </c>
      <c r="L173" s="16">
        <v>1.5</v>
      </c>
      <c r="M173" s="16">
        <v>1.3</v>
      </c>
      <c r="N173" s="16">
        <v>1.3</v>
      </c>
      <c r="O173" s="16">
        <v>0.9</v>
      </c>
      <c r="P173" s="16">
        <v>1.2</v>
      </c>
      <c r="Q173" s="17">
        <v>0.9</v>
      </c>
      <c r="R173" s="17">
        <v>0.7</v>
      </c>
      <c r="S173" s="46">
        <v>0.8</v>
      </c>
    </row>
    <row r="174" spans="1:19" s="6" customFormat="1">
      <c r="A174" s="154"/>
      <c r="B174" s="156"/>
      <c r="C174" s="33" t="s">
        <v>183</v>
      </c>
      <c r="D174" s="158"/>
      <c r="E174" s="70">
        <v>2.2000000000000002</v>
      </c>
      <c r="F174" s="140">
        <v>2.2999999999999998</v>
      </c>
      <c r="G174" s="140">
        <v>3.7</v>
      </c>
      <c r="H174" s="20">
        <v>3.2</v>
      </c>
      <c r="I174" s="20">
        <v>2.5</v>
      </c>
      <c r="J174" s="20">
        <v>1.8</v>
      </c>
      <c r="K174" s="124">
        <v>1.6</v>
      </c>
      <c r="L174" s="16">
        <v>1.6</v>
      </c>
      <c r="M174" s="16">
        <v>2.1</v>
      </c>
      <c r="N174" s="16">
        <v>2.4</v>
      </c>
      <c r="O174" s="16">
        <v>2.7</v>
      </c>
      <c r="P174" s="16">
        <v>2.8</v>
      </c>
      <c r="Q174" s="17">
        <v>2.8</v>
      </c>
      <c r="R174" s="17">
        <v>2</v>
      </c>
      <c r="S174" s="46">
        <v>2.1</v>
      </c>
    </row>
    <row r="175" spans="1:19" s="6" customFormat="1">
      <c r="A175" s="154"/>
      <c r="B175" s="156"/>
      <c r="C175" s="33" t="s">
        <v>184</v>
      </c>
      <c r="D175" s="158"/>
      <c r="E175" s="70">
        <v>0.3</v>
      </c>
      <c r="F175" s="140">
        <v>3.4</v>
      </c>
      <c r="G175" s="140">
        <v>5.2</v>
      </c>
      <c r="H175" s="20">
        <v>5.4</v>
      </c>
      <c r="I175" s="20">
        <v>4.7</v>
      </c>
      <c r="J175" s="20">
        <v>0</v>
      </c>
      <c r="K175" s="124">
        <v>0</v>
      </c>
      <c r="L175" s="16">
        <v>0</v>
      </c>
      <c r="M175" s="16">
        <v>0</v>
      </c>
      <c r="N175" s="16">
        <v>0.2</v>
      </c>
      <c r="O175" s="16">
        <v>0.5</v>
      </c>
      <c r="P175" s="16">
        <v>0.6</v>
      </c>
      <c r="Q175" s="17">
        <v>0.6</v>
      </c>
      <c r="R175" s="17">
        <v>0.3</v>
      </c>
      <c r="S175" s="46">
        <v>0.4</v>
      </c>
    </row>
    <row r="176" spans="1:19" s="6" customFormat="1">
      <c r="A176" s="154"/>
      <c r="B176" s="156"/>
      <c r="C176" s="33" t="s">
        <v>172</v>
      </c>
      <c r="D176" s="158"/>
      <c r="E176" s="70">
        <f>E164-SUM(E165:E175)</f>
        <v>2.0999999999999979</v>
      </c>
      <c r="F176" s="70">
        <f t="shared" ref="F176:S176" si="14">F164-SUM(F165:F175)</f>
        <v>2.5</v>
      </c>
      <c r="G176" s="70">
        <f t="shared" si="14"/>
        <v>2.9000000000000021</v>
      </c>
      <c r="H176" s="70">
        <f t="shared" si="14"/>
        <v>2.9000000000000021</v>
      </c>
      <c r="I176" s="70">
        <f t="shared" si="14"/>
        <v>2.9000000000000021</v>
      </c>
      <c r="J176" s="70">
        <f t="shared" si="14"/>
        <v>2.2000000000000028</v>
      </c>
      <c r="K176" s="70">
        <f t="shared" si="14"/>
        <v>2.1999999999999993</v>
      </c>
      <c r="L176" s="70">
        <f t="shared" si="14"/>
        <v>1.7999999999999936</v>
      </c>
      <c r="M176" s="70">
        <f t="shared" si="14"/>
        <v>1.7999999999999972</v>
      </c>
      <c r="N176" s="70">
        <f t="shared" si="14"/>
        <v>1.6000000000000014</v>
      </c>
      <c r="O176" s="70">
        <f t="shared" si="14"/>
        <v>1.9999999999999964</v>
      </c>
      <c r="P176" s="70">
        <f t="shared" si="14"/>
        <v>2.2999999999999972</v>
      </c>
      <c r="Q176" s="70">
        <f t="shared" si="14"/>
        <v>2.2000000000000028</v>
      </c>
      <c r="R176" s="70">
        <f t="shared" si="14"/>
        <v>1.6000000000000014</v>
      </c>
      <c r="S176" s="70">
        <f t="shared" si="14"/>
        <v>1.6999999999999993</v>
      </c>
    </row>
    <row r="177" spans="1:19" s="6" customFormat="1">
      <c r="A177" s="155"/>
      <c r="B177" s="156"/>
      <c r="C177" s="33" t="s">
        <v>185</v>
      </c>
      <c r="D177" s="159"/>
      <c r="E177" s="68">
        <v>11.400000000000006</v>
      </c>
      <c r="F177" s="68">
        <v>9.3000000000000114</v>
      </c>
      <c r="G177" s="68">
        <v>10.400000000000006</v>
      </c>
      <c r="H177" s="20">
        <v>10.799999999999997</v>
      </c>
      <c r="I177" s="20">
        <v>7.5</v>
      </c>
      <c r="J177" s="20">
        <v>10.400000000000006</v>
      </c>
      <c r="K177" s="124">
        <v>11</v>
      </c>
      <c r="L177" s="16">
        <v>9.7999999999999972</v>
      </c>
      <c r="M177" s="16">
        <v>9.5999999999999943</v>
      </c>
      <c r="N177" s="16">
        <v>9.5</v>
      </c>
      <c r="O177" s="16">
        <v>11.900000000000006</v>
      </c>
      <c r="P177" s="16">
        <v>11.900000000000006</v>
      </c>
      <c r="Q177" s="17">
        <v>10.900000000000006</v>
      </c>
      <c r="R177" s="17">
        <v>9.6000000000000085</v>
      </c>
      <c r="S177" s="46">
        <v>9.2999999999999972</v>
      </c>
    </row>
    <row r="178" spans="1:19" s="6" customFormat="1" ht="12.75" customHeight="1">
      <c r="A178" s="160">
        <v>28</v>
      </c>
      <c r="B178" s="161" t="s">
        <v>188</v>
      </c>
      <c r="C178" s="33" t="s">
        <v>189</v>
      </c>
      <c r="D178" s="39" t="s">
        <v>190</v>
      </c>
      <c r="E178" s="20">
        <v>25.2</v>
      </c>
      <c r="F178" s="20">
        <v>32</v>
      </c>
      <c r="G178" s="20">
        <v>29.9</v>
      </c>
      <c r="H178" s="20">
        <v>30.1</v>
      </c>
      <c r="I178" s="20">
        <v>25.3</v>
      </c>
      <c r="J178" s="124">
        <v>24.2</v>
      </c>
      <c r="K178" s="124">
        <v>35.5</v>
      </c>
      <c r="L178" s="16">
        <v>48.1</v>
      </c>
      <c r="M178" s="16">
        <v>51.4</v>
      </c>
      <c r="N178" s="16">
        <v>55.799399999999999</v>
      </c>
      <c r="O178" s="16">
        <v>43.844799999999999</v>
      </c>
      <c r="P178" s="16">
        <v>33.691800000000001</v>
      </c>
      <c r="Q178" s="17">
        <v>37.294699999999999</v>
      </c>
      <c r="R178" s="17">
        <v>85.262299999999996</v>
      </c>
      <c r="S178" s="31">
        <v>103.4</v>
      </c>
    </row>
    <row r="179" spans="1:19" s="6" customFormat="1">
      <c r="A179" s="160"/>
      <c r="B179" s="161"/>
      <c r="C179" s="33" t="s">
        <v>191</v>
      </c>
      <c r="D179" s="39" t="s">
        <v>192</v>
      </c>
      <c r="E179" s="20">
        <v>2181.4</v>
      </c>
      <c r="F179" s="20">
        <v>2548.9</v>
      </c>
      <c r="G179" s="20">
        <v>3636</v>
      </c>
      <c r="H179" s="20">
        <v>5128.8999999999996</v>
      </c>
      <c r="I179" s="20">
        <v>7405.3</v>
      </c>
      <c r="J179" s="20">
        <v>8769.2999999999993</v>
      </c>
      <c r="K179" s="20">
        <v>8249.7999999999993</v>
      </c>
      <c r="L179" s="16">
        <v>7624</v>
      </c>
      <c r="M179" s="16">
        <v>6388.6</v>
      </c>
      <c r="N179" s="16">
        <v>6876.1</v>
      </c>
      <c r="O179" s="16">
        <v>4105.8999999999996</v>
      </c>
      <c r="P179" s="16">
        <v>4667.1000000000004</v>
      </c>
      <c r="Q179" s="17">
        <v>2565.4</v>
      </c>
      <c r="R179" s="17">
        <v>4888.8999999999996</v>
      </c>
      <c r="S179" s="31">
        <v>4188.3</v>
      </c>
    </row>
    <row r="180" spans="1:19" s="6" customFormat="1">
      <c r="A180" s="160"/>
      <c r="B180" s="161"/>
      <c r="C180" s="33" t="s">
        <v>193</v>
      </c>
      <c r="D180" s="162" t="s">
        <v>149</v>
      </c>
      <c r="E180" s="20">
        <v>140.69999999999999</v>
      </c>
      <c r="F180" s="20">
        <v>116.4</v>
      </c>
      <c r="G180" s="20">
        <v>157.19999999999999</v>
      </c>
      <c r="H180" s="20">
        <v>76.400000000000006</v>
      </c>
      <c r="I180" s="20">
        <v>71.900000000000006</v>
      </c>
      <c r="J180" s="124">
        <v>47.3</v>
      </c>
      <c r="K180" s="124">
        <v>34.1</v>
      </c>
      <c r="L180" s="16">
        <v>55.2</v>
      </c>
      <c r="M180" s="16">
        <v>80.7</v>
      </c>
      <c r="N180" s="16">
        <v>47.5</v>
      </c>
      <c r="O180" s="16">
        <v>85</v>
      </c>
      <c r="P180" s="16">
        <v>61.3</v>
      </c>
      <c r="Q180" s="17">
        <v>27.6</v>
      </c>
      <c r="R180" s="17">
        <v>188.4</v>
      </c>
      <c r="S180" s="31">
        <v>127.1</v>
      </c>
    </row>
    <row r="181" spans="1:19" s="6" customFormat="1">
      <c r="A181" s="160"/>
      <c r="B181" s="161"/>
      <c r="C181" s="33" t="s">
        <v>194</v>
      </c>
      <c r="D181" s="162"/>
      <c r="E181" s="20">
        <v>727</v>
      </c>
      <c r="F181" s="20">
        <v>658.7</v>
      </c>
      <c r="G181" s="20">
        <v>484.4</v>
      </c>
      <c r="H181" s="20">
        <v>161.69999999999999</v>
      </c>
      <c r="I181" s="20">
        <v>303</v>
      </c>
      <c r="J181" s="124">
        <v>183.5</v>
      </c>
      <c r="K181" s="124">
        <v>167.7</v>
      </c>
      <c r="L181" s="16">
        <v>108.9</v>
      </c>
      <c r="M181" s="16">
        <v>101.2</v>
      </c>
      <c r="N181" s="16">
        <v>156.1</v>
      </c>
      <c r="O181" s="16">
        <v>127.3</v>
      </c>
      <c r="P181" s="16">
        <v>118.3</v>
      </c>
      <c r="Q181" s="17">
        <v>135.80000000000001</v>
      </c>
      <c r="R181" s="17">
        <v>304.10000000000002</v>
      </c>
      <c r="S181" s="31">
        <v>431.7</v>
      </c>
    </row>
    <row r="182" spans="1:19" s="6" customFormat="1">
      <c r="A182" s="160"/>
      <c r="B182" s="161"/>
      <c r="C182" s="33" t="s">
        <v>195</v>
      </c>
      <c r="D182" s="162"/>
      <c r="E182" s="16" t="s">
        <v>35</v>
      </c>
      <c r="F182" s="20">
        <v>513.70000000000005</v>
      </c>
      <c r="G182" s="20">
        <v>517.9</v>
      </c>
      <c r="H182" s="20">
        <v>803</v>
      </c>
      <c r="I182" s="20">
        <v>1080.4000000000001</v>
      </c>
      <c r="J182" s="20">
        <v>1334.7</v>
      </c>
      <c r="K182" s="20">
        <v>1445.1</v>
      </c>
      <c r="L182" s="16">
        <v>1318</v>
      </c>
      <c r="M182" s="16">
        <v>1310.8</v>
      </c>
      <c r="N182" s="16">
        <v>1262.4000000000001</v>
      </c>
      <c r="O182" s="16">
        <v>1276</v>
      </c>
      <c r="P182" s="16">
        <v>1326.3</v>
      </c>
      <c r="Q182" s="17">
        <v>1189.8</v>
      </c>
      <c r="R182" s="17">
        <v>1395.3</v>
      </c>
      <c r="S182" s="31">
        <v>1562.2</v>
      </c>
    </row>
    <row r="183" spans="1:19" s="6" customFormat="1">
      <c r="A183" s="160"/>
      <c r="B183" s="161"/>
      <c r="C183" s="33" t="s">
        <v>196</v>
      </c>
      <c r="D183" s="162"/>
      <c r="E183" s="16" t="s">
        <v>35</v>
      </c>
      <c r="F183" s="20">
        <v>3.98</v>
      </c>
      <c r="G183" s="20">
        <v>3.9</v>
      </c>
      <c r="H183" s="20">
        <v>3.7</v>
      </c>
      <c r="I183" s="20">
        <v>4.0999999999999996</v>
      </c>
      <c r="J183" s="124">
        <v>5.2</v>
      </c>
      <c r="K183" s="124">
        <v>5.2</v>
      </c>
      <c r="L183" s="16">
        <v>5.8</v>
      </c>
      <c r="M183" s="16">
        <v>5.5</v>
      </c>
      <c r="N183" s="16">
        <v>5.3029999999999999</v>
      </c>
      <c r="O183" s="16">
        <v>6.1477000000000004</v>
      </c>
      <c r="P183" s="16">
        <v>6.3</v>
      </c>
      <c r="Q183" s="17">
        <v>5.9142000000000001</v>
      </c>
      <c r="R183" s="17">
        <v>5.6436999999999999</v>
      </c>
      <c r="S183" s="31">
        <v>5.4981999999999998</v>
      </c>
    </row>
    <row r="184" spans="1:19" s="6" customFormat="1">
      <c r="A184" s="160"/>
      <c r="B184" s="161"/>
      <c r="C184" s="33" t="s">
        <v>197</v>
      </c>
      <c r="D184" s="162"/>
      <c r="E184" s="20">
        <v>112.6</v>
      </c>
      <c r="F184" s="20">
        <v>104.7</v>
      </c>
      <c r="G184" s="20">
        <v>119.1</v>
      </c>
      <c r="H184" s="20">
        <v>104.1</v>
      </c>
      <c r="I184" s="20">
        <v>93.2</v>
      </c>
      <c r="J184" s="124">
        <v>89.6</v>
      </c>
      <c r="K184" s="124">
        <v>100.2</v>
      </c>
      <c r="L184" s="16">
        <v>82.7</v>
      </c>
      <c r="M184" s="16">
        <v>87.9</v>
      </c>
      <c r="N184" s="16">
        <v>83.1</v>
      </c>
      <c r="O184" s="16">
        <v>76.3</v>
      </c>
      <c r="P184" s="16">
        <v>75.2</v>
      </c>
      <c r="Q184" s="17">
        <v>400.1</v>
      </c>
      <c r="R184" s="17">
        <v>402.9</v>
      </c>
      <c r="S184" s="31">
        <v>552.20000000000005</v>
      </c>
    </row>
    <row r="185" spans="1:19" s="6" customFormat="1">
      <c r="A185" s="160"/>
      <c r="B185" s="161"/>
      <c r="C185" s="33" t="s">
        <v>198</v>
      </c>
      <c r="D185" s="39" t="s">
        <v>199</v>
      </c>
      <c r="E185" s="20">
        <v>6</v>
      </c>
      <c r="F185" s="20">
        <v>5.7</v>
      </c>
      <c r="G185" s="20">
        <v>6</v>
      </c>
      <c r="H185" s="20">
        <v>8.9</v>
      </c>
      <c r="I185" s="20">
        <v>11.5</v>
      </c>
      <c r="J185" s="124">
        <v>14.5</v>
      </c>
      <c r="K185" s="124">
        <v>18.399999999999999</v>
      </c>
      <c r="L185" s="16">
        <v>19.8</v>
      </c>
      <c r="M185" s="16">
        <v>20.7</v>
      </c>
      <c r="N185" s="16">
        <v>16.2</v>
      </c>
      <c r="O185" s="16">
        <v>20.2</v>
      </c>
      <c r="P185" s="16">
        <v>19.100000000000001</v>
      </c>
      <c r="Q185" s="17">
        <v>19.399999999999999</v>
      </c>
      <c r="R185" s="17">
        <v>14.9</v>
      </c>
      <c r="S185" s="31">
        <v>12.6</v>
      </c>
    </row>
    <row r="186" spans="1:19" s="6" customFormat="1">
      <c r="A186" s="160"/>
      <c r="B186" s="161"/>
      <c r="C186" s="33" t="s">
        <v>200</v>
      </c>
      <c r="D186" s="162" t="s">
        <v>149</v>
      </c>
      <c r="E186" s="20">
        <v>3203.2</v>
      </c>
      <c r="F186" s="20">
        <v>5678.3</v>
      </c>
      <c r="G186" s="20">
        <v>7561.4</v>
      </c>
      <c r="H186" s="20">
        <v>6011.2</v>
      </c>
      <c r="I186" s="20">
        <v>6293.1</v>
      </c>
      <c r="J186" s="20">
        <v>4273.6000000000004</v>
      </c>
      <c r="K186" s="20">
        <v>4936.2</v>
      </c>
      <c r="L186" s="16">
        <v>7695</v>
      </c>
      <c r="M186" s="16">
        <v>6225.4</v>
      </c>
      <c r="N186" s="16">
        <v>8572.2000000000007</v>
      </c>
      <c r="O186" s="16">
        <v>9224.4</v>
      </c>
      <c r="P186" s="16">
        <v>9171.9</v>
      </c>
      <c r="Q186" s="17">
        <v>7659.9</v>
      </c>
      <c r="R186" s="17">
        <v>5334.8</v>
      </c>
      <c r="S186" s="31">
        <v>6642.2</v>
      </c>
    </row>
    <row r="187" spans="1:19" s="6" customFormat="1">
      <c r="A187" s="160"/>
      <c r="B187" s="161"/>
      <c r="C187" s="33" t="s">
        <v>201</v>
      </c>
      <c r="D187" s="162"/>
      <c r="E187" s="20">
        <v>126.60000000000001</v>
      </c>
      <c r="F187" s="20">
        <v>484.4</v>
      </c>
      <c r="G187" s="20">
        <v>5214.0999999999995</v>
      </c>
      <c r="H187" s="20">
        <v>6123.9999999999991</v>
      </c>
      <c r="I187" s="17">
        <v>3967.3999999999996</v>
      </c>
      <c r="J187" s="17">
        <v>1899.8000000000004</v>
      </c>
      <c r="K187" s="17">
        <v>2209.9</v>
      </c>
      <c r="L187" s="25">
        <v>3675.0000000000005</v>
      </c>
      <c r="M187" s="25">
        <v>3405.5369999999984</v>
      </c>
      <c r="N187" s="25">
        <v>3386.36</v>
      </c>
      <c r="O187" s="25">
        <v>4716.3999999999996</v>
      </c>
      <c r="P187" s="25">
        <v>3687.4</v>
      </c>
      <c r="Q187" s="17">
        <v>1734.8</v>
      </c>
      <c r="R187" s="17">
        <v>2304.4</v>
      </c>
      <c r="S187" s="31">
        <v>3470</v>
      </c>
    </row>
    <row r="188" spans="1:19" s="6" customFormat="1">
      <c r="A188" s="160"/>
      <c r="B188" s="161"/>
      <c r="C188" s="33" t="s">
        <v>202</v>
      </c>
      <c r="D188" s="162"/>
      <c r="E188" s="20">
        <v>322.5</v>
      </c>
      <c r="F188" s="20">
        <v>425.8</v>
      </c>
      <c r="G188" s="20">
        <v>349.4</v>
      </c>
      <c r="H188" s="20">
        <v>258.8</v>
      </c>
      <c r="I188" s="20">
        <v>411.3</v>
      </c>
      <c r="J188" s="124">
        <v>410.1</v>
      </c>
      <c r="K188" s="124">
        <v>432.4</v>
      </c>
      <c r="L188" s="16">
        <v>675.2</v>
      </c>
      <c r="M188" s="16">
        <v>933.8</v>
      </c>
      <c r="N188" s="16">
        <v>1098</v>
      </c>
      <c r="O188" s="16">
        <v>1182.2</v>
      </c>
      <c r="P188" s="16">
        <v>1293.3</v>
      </c>
      <c r="Q188" s="17">
        <v>1373.5</v>
      </c>
      <c r="R188" s="17">
        <v>1713.6</v>
      </c>
      <c r="S188" s="31">
        <v>1894.7</v>
      </c>
    </row>
    <row r="189" spans="1:19" s="6" customFormat="1">
      <c r="A189" s="160"/>
      <c r="B189" s="161"/>
      <c r="C189" s="33" t="s">
        <v>203</v>
      </c>
      <c r="D189" s="162"/>
      <c r="E189" s="20">
        <v>64.2</v>
      </c>
      <c r="F189" s="20">
        <v>60</v>
      </c>
      <c r="G189" s="20">
        <v>68.099999999999994</v>
      </c>
      <c r="H189" s="20">
        <v>56</v>
      </c>
      <c r="I189" s="20">
        <v>64.400000000000006</v>
      </c>
      <c r="J189" s="124">
        <v>43.7</v>
      </c>
      <c r="K189" s="124">
        <v>16.8</v>
      </c>
      <c r="L189" s="16">
        <v>21</v>
      </c>
      <c r="M189" s="16">
        <v>29.2</v>
      </c>
      <c r="N189" s="16">
        <v>28.6</v>
      </c>
      <c r="O189" s="16">
        <v>15.3</v>
      </c>
      <c r="P189" s="16">
        <v>35.9</v>
      </c>
      <c r="Q189" s="17">
        <v>25</v>
      </c>
      <c r="R189" s="17">
        <v>37.700000000000003</v>
      </c>
      <c r="S189" s="31">
        <v>36</v>
      </c>
    </row>
    <row r="190" spans="1:19" s="6" customFormat="1">
      <c r="A190" s="160"/>
      <c r="B190" s="161"/>
      <c r="C190" s="33" t="s">
        <v>204</v>
      </c>
      <c r="D190" s="162"/>
      <c r="E190" s="20">
        <v>61.8</v>
      </c>
      <c r="F190" s="20">
        <v>55.4</v>
      </c>
      <c r="G190" s="20">
        <v>57</v>
      </c>
      <c r="H190" s="20">
        <v>69.3</v>
      </c>
      <c r="I190" s="20">
        <v>73.900000000000006</v>
      </c>
      <c r="J190" s="124">
        <v>49.5</v>
      </c>
      <c r="K190" s="124">
        <v>16.600000000000001</v>
      </c>
      <c r="L190" s="16">
        <v>16.3</v>
      </c>
      <c r="M190" s="16">
        <v>31.6</v>
      </c>
      <c r="N190" s="16">
        <v>26.902100000000001</v>
      </c>
      <c r="O190" s="16">
        <v>16.653199999999998</v>
      </c>
      <c r="P190" s="16">
        <v>35.5747</v>
      </c>
      <c r="Q190" s="17">
        <v>26.140899999999998</v>
      </c>
      <c r="R190" s="17">
        <v>36.11788</v>
      </c>
      <c r="S190" s="31">
        <v>35</v>
      </c>
    </row>
    <row r="191" spans="1:19" s="6" customFormat="1">
      <c r="A191" s="160"/>
      <c r="B191" s="161"/>
      <c r="C191" s="33" t="s">
        <v>205</v>
      </c>
      <c r="D191" s="162"/>
      <c r="E191" s="20">
        <v>2.7</v>
      </c>
      <c r="F191" s="20">
        <v>2.4</v>
      </c>
      <c r="G191" s="20">
        <v>2.2999999999999998</v>
      </c>
      <c r="H191" s="20">
        <v>2.2999999999999998</v>
      </c>
      <c r="I191" s="20">
        <v>2.1</v>
      </c>
      <c r="J191" s="124">
        <v>15</v>
      </c>
      <c r="K191" s="124">
        <v>15</v>
      </c>
      <c r="L191" s="16">
        <v>14.7</v>
      </c>
      <c r="M191" s="16">
        <v>14.2</v>
      </c>
      <c r="N191" s="16">
        <v>11.76</v>
      </c>
      <c r="O191" s="16">
        <v>9.4883000000000006</v>
      </c>
      <c r="P191" s="16">
        <v>9.6999999999999993</v>
      </c>
      <c r="Q191" s="17">
        <v>9.7360000000000007</v>
      </c>
      <c r="R191" s="17">
        <v>9.6613000000000007</v>
      </c>
      <c r="S191" s="31">
        <v>6.9763000000000002</v>
      </c>
    </row>
    <row r="192" spans="1:19" s="6" customFormat="1">
      <c r="A192" s="160"/>
      <c r="B192" s="161"/>
      <c r="C192" s="33" t="s">
        <v>206</v>
      </c>
      <c r="D192" s="162"/>
      <c r="E192" s="20">
        <v>12.5</v>
      </c>
      <c r="F192" s="20">
        <v>10</v>
      </c>
      <c r="G192" s="20">
        <v>12.3</v>
      </c>
      <c r="H192" s="20">
        <v>7.4</v>
      </c>
      <c r="I192" s="20">
        <v>5.6</v>
      </c>
      <c r="J192" s="124">
        <v>6.2</v>
      </c>
      <c r="K192" s="124">
        <v>10.9</v>
      </c>
      <c r="L192" s="16">
        <v>16</v>
      </c>
      <c r="M192" s="16">
        <v>16.5</v>
      </c>
      <c r="N192" s="16">
        <v>13.2</v>
      </c>
      <c r="O192" s="16">
        <v>13.7</v>
      </c>
      <c r="P192" s="16">
        <v>13.5</v>
      </c>
      <c r="Q192" s="17">
        <v>9.8000000000000007</v>
      </c>
      <c r="R192" s="17">
        <v>10.1</v>
      </c>
      <c r="S192" s="31">
        <v>10.7</v>
      </c>
    </row>
    <row r="193" spans="1:19" s="6" customFormat="1">
      <c r="A193" s="160"/>
      <c r="B193" s="161"/>
      <c r="C193" s="33" t="s">
        <v>207</v>
      </c>
      <c r="D193" s="39" t="s">
        <v>199</v>
      </c>
      <c r="E193" s="20">
        <v>147.30000000000001</v>
      </c>
      <c r="F193" s="20">
        <v>1263</v>
      </c>
      <c r="G193" s="20">
        <v>1414.5</v>
      </c>
      <c r="H193" s="20">
        <v>145.9</v>
      </c>
      <c r="I193" s="20">
        <v>228</v>
      </c>
      <c r="J193" s="124">
        <v>93.7</v>
      </c>
      <c r="K193" s="124">
        <v>40</v>
      </c>
      <c r="L193" s="16">
        <v>50.4</v>
      </c>
      <c r="M193" s="16">
        <v>95.1</v>
      </c>
      <c r="N193" s="16">
        <v>82.1</v>
      </c>
      <c r="O193" s="16">
        <v>74.3</v>
      </c>
      <c r="P193" s="16">
        <v>62.7</v>
      </c>
      <c r="Q193" s="17">
        <v>71.099999999999994</v>
      </c>
      <c r="R193" s="17">
        <v>70.099999999999994</v>
      </c>
      <c r="S193" s="31">
        <v>81.599999999999994</v>
      </c>
    </row>
    <row r="194" spans="1:19" s="6" customFormat="1">
      <c r="A194" s="160"/>
      <c r="B194" s="161"/>
      <c r="C194" s="33" t="s">
        <v>208</v>
      </c>
      <c r="D194" s="39" t="s">
        <v>149</v>
      </c>
      <c r="E194" s="20">
        <v>12</v>
      </c>
      <c r="F194" s="20">
        <v>13.2</v>
      </c>
      <c r="G194" s="20">
        <v>13.2</v>
      </c>
      <c r="H194" s="20">
        <v>19.8</v>
      </c>
      <c r="I194" s="20">
        <v>16.8</v>
      </c>
      <c r="J194" s="124">
        <v>12.6</v>
      </c>
      <c r="K194" s="124">
        <v>8.9</v>
      </c>
      <c r="L194" s="16">
        <v>25.5</v>
      </c>
      <c r="M194" s="16">
        <v>45.2</v>
      </c>
      <c r="N194" s="16">
        <v>32.1</v>
      </c>
      <c r="O194" s="16">
        <v>25.6</v>
      </c>
      <c r="P194" s="16">
        <v>26.3</v>
      </c>
      <c r="Q194" s="17">
        <v>20.9</v>
      </c>
      <c r="R194" s="17">
        <v>49.5</v>
      </c>
      <c r="S194" s="31">
        <v>58</v>
      </c>
    </row>
    <row r="195" spans="1:19" s="6" customFormat="1">
      <c r="A195" s="160"/>
      <c r="B195" s="161"/>
      <c r="C195" s="33" t="s">
        <v>209</v>
      </c>
      <c r="D195" s="162" t="s">
        <v>199</v>
      </c>
      <c r="E195" s="20">
        <v>178.4</v>
      </c>
      <c r="F195" s="20">
        <v>114.6</v>
      </c>
      <c r="G195" s="20">
        <v>130</v>
      </c>
      <c r="H195" s="20">
        <v>231.2</v>
      </c>
      <c r="I195" s="20">
        <v>250.5</v>
      </c>
      <c r="J195" s="124">
        <v>81.8</v>
      </c>
      <c r="K195" s="124">
        <v>158</v>
      </c>
      <c r="L195" s="16">
        <v>185.5</v>
      </c>
      <c r="M195" s="16">
        <v>233.5</v>
      </c>
      <c r="N195" s="16">
        <v>253.6</v>
      </c>
      <c r="O195" s="16">
        <v>390</v>
      </c>
      <c r="P195" s="16">
        <v>262.5</v>
      </c>
      <c r="Q195" s="17">
        <v>624.9</v>
      </c>
      <c r="R195" s="17">
        <v>545.1</v>
      </c>
      <c r="S195" s="31">
        <v>760.8</v>
      </c>
    </row>
    <row r="196" spans="1:19" s="6" customFormat="1">
      <c r="A196" s="160"/>
      <c r="B196" s="161"/>
      <c r="C196" s="33" t="s">
        <v>210</v>
      </c>
      <c r="D196" s="162"/>
      <c r="E196" s="20">
        <v>1705.68</v>
      </c>
      <c r="F196" s="20">
        <v>2161.6999999999998</v>
      </c>
      <c r="G196" s="20">
        <v>2192.1999999999998</v>
      </c>
      <c r="H196" s="20">
        <v>2260.84</v>
      </c>
      <c r="I196" s="20">
        <v>3337.7</v>
      </c>
      <c r="J196" s="20">
        <v>3360.98</v>
      </c>
      <c r="K196" s="20">
        <v>4628.3</v>
      </c>
      <c r="L196" s="16">
        <v>4636</v>
      </c>
      <c r="M196" s="16">
        <v>5686.8</v>
      </c>
      <c r="N196" s="16">
        <v>5772</v>
      </c>
      <c r="O196" s="16">
        <v>6695.4</v>
      </c>
      <c r="P196" s="16">
        <v>8906.6</v>
      </c>
      <c r="Q196" s="17">
        <v>8808.2000000000007</v>
      </c>
      <c r="R196" s="17">
        <v>9889.5</v>
      </c>
      <c r="S196" s="31">
        <v>11626.9</v>
      </c>
    </row>
    <row r="197" spans="1:19" s="6" customFormat="1">
      <c r="A197" s="160"/>
      <c r="B197" s="161"/>
      <c r="C197" s="33" t="s">
        <v>211</v>
      </c>
      <c r="D197" s="39" t="s">
        <v>212</v>
      </c>
      <c r="E197" s="20">
        <v>1288.5</v>
      </c>
      <c r="F197" s="20">
        <v>1250.8</v>
      </c>
      <c r="G197" s="20">
        <v>941.9</v>
      </c>
      <c r="H197" s="20">
        <v>696.1</v>
      </c>
      <c r="I197" s="20">
        <v>407.3</v>
      </c>
      <c r="J197" s="124">
        <v>625.6</v>
      </c>
      <c r="K197" s="124">
        <v>878.2</v>
      </c>
      <c r="L197" s="16">
        <v>779.9</v>
      </c>
      <c r="M197" s="16">
        <v>600.9</v>
      </c>
      <c r="N197" s="16">
        <v>704</v>
      </c>
      <c r="O197" s="16">
        <v>577.6</v>
      </c>
      <c r="P197" s="16">
        <v>571</v>
      </c>
      <c r="Q197" s="17">
        <v>616.1</v>
      </c>
      <c r="R197" s="17">
        <v>434.1</v>
      </c>
      <c r="S197" s="31">
        <v>527.29999999999995</v>
      </c>
    </row>
    <row r="198" spans="1:19" s="6" customFormat="1">
      <c r="A198" s="160"/>
      <c r="B198" s="161"/>
      <c r="C198" s="33" t="s">
        <v>213</v>
      </c>
      <c r="D198" s="39" t="s">
        <v>214</v>
      </c>
      <c r="E198" s="20">
        <v>42.043667053023697</v>
      </c>
      <c r="F198" s="20">
        <v>55.027700000093098</v>
      </c>
      <c r="G198" s="20">
        <v>72.399770000000004</v>
      </c>
      <c r="H198" s="20">
        <v>63.316572999999998</v>
      </c>
      <c r="I198" s="20">
        <v>70.4529</v>
      </c>
      <c r="J198" s="124">
        <v>69.634889999999999</v>
      </c>
      <c r="K198" s="124">
        <v>63.28519</v>
      </c>
      <c r="L198" s="16">
        <v>86.6</v>
      </c>
      <c r="M198" s="16">
        <v>135</v>
      </c>
      <c r="N198" s="16">
        <v>165.1</v>
      </c>
      <c r="O198" s="16">
        <v>176.2</v>
      </c>
      <c r="P198" s="16">
        <v>152.4</v>
      </c>
      <c r="Q198" s="17">
        <v>113.6</v>
      </c>
      <c r="R198" s="17">
        <v>126.8</v>
      </c>
      <c r="S198" s="31">
        <v>150.5</v>
      </c>
    </row>
    <row r="199" spans="1:19" s="6" customFormat="1">
      <c r="A199" s="160"/>
      <c r="B199" s="161"/>
      <c r="C199" s="33" t="s">
        <v>215</v>
      </c>
      <c r="D199" s="162" t="s">
        <v>149</v>
      </c>
      <c r="E199" s="20">
        <v>143.14010000000002</v>
      </c>
      <c r="F199" s="20">
        <v>101.45180000000001</v>
      </c>
      <c r="G199" s="20">
        <v>115.21380000000001</v>
      </c>
      <c r="H199" s="20">
        <v>246.51220000000001</v>
      </c>
      <c r="I199" s="20">
        <v>228.28670000000002</v>
      </c>
      <c r="J199" s="124">
        <v>206.51650000000001</v>
      </c>
      <c r="K199" s="124">
        <v>209.68799999999999</v>
      </c>
      <c r="L199" s="16">
        <v>209.06049999999999</v>
      </c>
      <c r="M199" s="16">
        <v>211.0532</v>
      </c>
      <c r="N199" s="16">
        <v>211.607426</v>
      </c>
      <c r="O199" s="16">
        <v>235.11406299999999</v>
      </c>
      <c r="P199" s="16">
        <v>217.89123900000001</v>
      </c>
      <c r="Q199" s="17">
        <v>205.53214600000001</v>
      </c>
      <c r="R199" s="17">
        <v>191.34583499999999</v>
      </c>
      <c r="S199" s="31">
        <v>144.5</v>
      </c>
    </row>
    <row r="200" spans="1:19" s="6" customFormat="1">
      <c r="A200" s="160"/>
      <c r="B200" s="161"/>
      <c r="C200" s="33" t="s">
        <v>216</v>
      </c>
      <c r="D200" s="162"/>
      <c r="E200" s="20">
        <v>6866</v>
      </c>
      <c r="F200" s="20">
        <v>8515</v>
      </c>
      <c r="G200" s="20">
        <v>7024</v>
      </c>
      <c r="H200" s="20">
        <v>6299.8</v>
      </c>
      <c r="I200" s="17">
        <v>6432.4</v>
      </c>
      <c r="J200" s="17">
        <v>5086.3</v>
      </c>
      <c r="K200" s="17">
        <v>4959.2</v>
      </c>
      <c r="L200" s="25">
        <v>5397.4</v>
      </c>
      <c r="M200" s="25">
        <v>4721.5</v>
      </c>
      <c r="N200" s="25">
        <v>3944.444</v>
      </c>
      <c r="O200" s="25">
        <v>2007.5229999999999</v>
      </c>
      <c r="P200" s="25">
        <v>3926.4160000000002</v>
      </c>
      <c r="Q200" s="17">
        <v>2643.7710000000002</v>
      </c>
      <c r="R200" s="17">
        <v>3206.2919999999999</v>
      </c>
      <c r="S200" s="31">
        <v>2403.1999999999998</v>
      </c>
    </row>
    <row r="201" spans="1:19" s="6" customFormat="1">
      <c r="A201" s="160"/>
      <c r="B201" s="161"/>
      <c r="C201" s="33" t="s">
        <v>217</v>
      </c>
      <c r="D201" s="162" t="s">
        <v>214</v>
      </c>
      <c r="E201" s="20">
        <v>20.3917</v>
      </c>
      <c r="F201" s="20">
        <v>25.593400000000003</v>
      </c>
      <c r="G201" s="20">
        <v>26.881700000000002</v>
      </c>
      <c r="H201" s="20">
        <v>24.841099999999997</v>
      </c>
      <c r="I201" s="17">
        <v>24.258099999999999</v>
      </c>
      <c r="J201" s="17">
        <v>21.206900000000001</v>
      </c>
      <c r="K201" s="17">
        <v>23.887599999999999</v>
      </c>
      <c r="L201" s="25">
        <v>24.7499</v>
      </c>
      <c r="M201" s="25">
        <v>28.912800000000001</v>
      </c>
      <c r="N201" s="25">
        <v>27.155489000000003</v>
      </c>
      <c r="O201" s="25">
        <v>24.585694</v>
      </c>
      <c r="P201" s="25">
        <v>27.398062999999997</v>
      </c>
      <c r="Q201" s="17">
        <v>29.74755</v>
      </c>
      <c r="R201" s="17">
        <v>27.652144</v>
      </c>
      <c r="S201" s="31">
        <v>25.640599999999999</v>
      </c>
    </row>
    <row r="202" spans="1:19" s="6" customFormat="1">
      <c r="A202" s="160"/>
      <c r="B202" s="161"/>
      <c r="C202" s="33" t="s">
        <v>218</v>
      </c>
      <c r="D202" s="162"/>
      <c r="E202" s="20">
        <v>44.878500000000003</v>
      </c>
      <c r="F202" s="20">
        <v>57.133600000000001</v>
      </c>
      <c r="G202" s="20">
        <v>65.124600000000001</v>
      </c>
      <c r="H202" s="20">
        <v>63.775300000000001</v>
      </c>
      <c r="I202" s="17">
        <v>67.740700000000004</v>
      </c>
      <c r="J202" s="17">
        <v>74.857199999999992</v>
      </c>
      <c r="K202" s="17">
        <v>75.732300000000009</v>
      </c>
      <c r="L202" s="25">
        <v>82.415199999999999</v>
      </c>
      <c r="M202" s="25">
        <v>91.245999999999995</v>
      </c>
      <c r="N202" s="25">
        <v>91.975080000000005</v>
      </c>
      <c r="O202" s="25">
        <v>92.802154999999999</v>
      </c>
      <c r="P202" s="25">
        <v>101.758799</v>
      </c>
      <c r="Q202" s="17">
        <v>95.987645000000001</v>
      </c>
      <c r="R202" s="17">
        <v>90.77712799999999</v>
      </c>
      <c r="S202" s="31">
        <v>100.8665</v>
      </c>
    </row>
    <row r="203" spans="1:19" s="6" customFormat="1">
      <c r="A203" s="160"/>
      <c r="B203" s="161"/>
      <c r="C203" s="33" t="s">
        <v>219</v>
      </c>
      <c r="D203" s="162"/>
      <c r="E203" s="20">
        <v>135.15529999999998</v>
      </c>
      <c r="F203" s="20">
        <v>162.03489999999999</v>
      </c>
      <c r="G203" s="20">
        <v>174.42670000000001</v>
      </c>
      <c r="H203" s="20">
        <v>201.63929999999999</v>
      </c>
      <c r="I203" s="17">
        <v>222.89949999999999</v>
      </c>
      <c r="J203" s="17">
        <v>241.11679999999998</v>
      </c>
      <c r="K203" s="17">
        <v>243.7543</v>
      </c>
      <c r="L203" s="25">
        <v>275.75819999999999</v>
      </c>
      <c r="M203" s="25">
        <v>304.26920000000001</v>
      </c>
      <c r="N203" s="25">
        <v>337.36821299999997</v>
      </c>
      <c r="O203" s="25">
        <v>342.196575</v>
      </c>
      <c r="P203" s="25">
        <v>348.184146</v>
      </c>
      <c r="Q203" s="17">
        <v>399.92494499999998</v>
      </c>
      <c r="R203" s="17">
        <v>439.29158000000001</v>
      </c>
      <c r="S203" s="31">
        <v>477.17590000000001</v>
      </c>
    </row>
    <row r="204" spans="1:19" s="6" customFormat="1">
      <c r="A204" s="160"/>
      <c r="B204" s="161"/>
      <c r="C204" s="33" t="s">
        <v>220</v>
      </c>
      <c r="D204" s="162"/>
      <c r="E204" s="20">
        <v>9.8439999999999994</v>
      </c>
      <c r="F204" s="20">
        <v>15.408799999999999</v>
      </c>
      <c r="G204" s="20">
        <v>13.3149</v>
      </c>
      <c r="H204" s="20">
        <v>14.318200000000001</v>
      </c>
      <c r="I204" s="17">
        <v>12.568100000000001</v>
      </c>
      <c r="J204" s="17">
        <v>6.8116000000000003</v>
      </c>
      <c r="K204" s="17">
        <v>5.6097000000000001</v>
      </c>
      <c r="L204" s="25">
        <v>8.8230000000000004</v>
      </c>
      <c r="M204" s="25">
        <v>12.247399999999999</v>
      </c>
      <c r="N204" s="25">
        <v>9.3619699999999995</v>
      </c>
      <c r="O204" s="25">
        <v>14.012839</v>
      </c>
      <c r="P204" s="25">
        <v>18.570430000000002</v>
      </c>
      <c r="Q204" s="17">
        <v>16.500360000000001</v>
      </c>
      <c r="R204" s="17">
        <v>16.509912</v>
      </c>
      <c r="S204" s="31">
        <v>18.835899999999999</v>
      </c>
    </row>
    <row r="205" spans="1:19" s="6" customFormat="1">
      <c r="A205" s="160"/>
      <c r="B205" s="161"/>
      <c r="C205" s="33" t="s">
        <v>221</v>
      </c>
      <c r="D205" s="39" t="s">
        <v>149</v>
      </c>
      <c r="E205" s="20">
        <v>2.0019</v>
      </c>
      <c r="F205" s="20">
        <v>2.4260000000000002</v>
      </c>
      <c r="G205" s="20">
        <v>2.5791999999999997</v>
      </c>
      <c r="H205" s="20">
        <v>3.6998000000000002</v>
      </c>
      <c r="I205" s="17">
        <v>3.1591</v>
      </c>
      <c r="J205" s="17">
        <v>2.9358</v>
      </c>
      <c r="K205" s="17">
        <v>2.6454</v>
      </c>
      <c r="L205" s="25">
        <v>3.6945000000000001</v>
      </c>
      <c r="M205" s="25">
        <v>4.0084</v>
      </c>
      <c r="N205" s="25">
        <v>2.6222300000000001</v>
      </c>
      <c r="O205" s="25">
        <v>3.1903710000000003</v>
      </c>
      <c r="P205" s="25">
        <v>3.094014</v>
      </c>
      <c r="Q205" s="17">
        <v>2.7081650000000002</v>
      </c>
      <c r="R205" s="17">
        <v>3.552063</v>
      </c>
      <c r="S205" s="31">
        <v>5.0948000000000002</v>
      </c>
    </row>
    <row r="206" spans="1:19" s="6" customFormat="1">
      <c r="A206" s="160"/>
      <c r="B206" s="161"/>
      <c r="C206" s="33" t="s">
        <v>222</v>
      </c>
      <c r="D206" s="39" t="s">
        <v>199</v>
      </c>
      <c r="E206" s="20">
        <v>824.7</v>
      </c>
      <c r="F206" s="20">
        <v>874.3</v>
      </c>
      <c r="G206" s="20">
        <v>417</v>
      </c>
      <c r="H206" s="20">
        <v>521.79999999999995</v>
      </c>
      <c r="I206" s="20">
        <v>633.20000000000005</v>
      </c>
      <c r="J206" s="124">
        <v>754.5</v>
      </c>
      <c r="K206" s="124">
        <v>776.3</v>
      </c>
      <c r="L206" s="16">
        <v>1101.8</v>
      </c>
      <c r="M206" s="16">
        <v>1160.3</v>
      </c>
      <c r="N206" s="16">
        <v>774</v>
      </c>
      <c r="O206" s="16">
        <v>516.4</v>
      </c>
      <c r="P206" s="16">
        <v>511.7</v>
      </c>
      <c r="Q206" s="17">
        <v>938.8</v>
      </c>
      <c r="R206" s="17">
        <v>1165.7</v>
      </c>
      <c r="S206" s="31">
        <v>625.6</v>
      </c>
    </row>
    <row r="207" spans="1:19" s="6" customFormat="1">
      <c r="A207" s="160"/>
      <c r="B207" s="161"/>
      <c r="C207" s="33" t="s">
        <v>223</v>
      </c>
      <c r="D207" s="39" t="s">
        <v>224</v>
      </c>
      <c r="E207" s="20">
        <v>15.3</v>
      </c>
      <c r="F207" s="20">
        <v>25.8</v>
      </c>
      <c r="G207" s="20">
        <v>8.1999999999999993</v>
      </c>
      <c r="H207" s="20">
        <v>14.7</v>
      </c>
      <c r="I207" s="20">
        <v>18.5</v>
      </c>
      <c r="J207" s="124">
        <v>23</v>
      </c>
      <c r="K207" s="124">
        <v>12.2</v>
      </c>
      <c r="L207" s="16">
        <v>30.2</v>
      </c>
      <c r="M207" s="16">
        <v>9.4</v>
      </c>
      <c r="N207" s="16">
        <v>9.9</v>
      </c>
      <c r="O207" s="16">
        <v>17.8</v>
      </c>
      <c r="P207" s="16">
        <v>19.7</v>
      </c>
      <c r="Q207" s="17">
        <v>24</v>
      </c>
      <c r="R207" s="17">
        <v>7</v>
      </c>
      <c r="S207" s="31">
        <v>9.8000000000000007</v>
      </c>
    </row>
    <row r="208" spans="1:19" s="6" customFormat="1">
      <c r="A208" s="160"/>
      <c r="B208" s="161"/>
      <c r="C208" s="33" t="s">
        <v>225</v>
      </c>
      <c r="D208" s="39" t="s">
        <v>149</v>
      </c>
      <c r="E208" s="20">
        <v>2.2999999999999998</v>
      </c>
      <c r="F208" s="20">
        <v>1.8</v>
      </c>
      <c r="G208" s="20">
        <v>1.1000000000000001</v>
      </c>
      <c r="H208" s="20">
        <v>0.9</v>
      </c>
      <c r="I208" s="20">
        <v>1.4</v>
      </c>
      <c r="J208" s="124">
        <v>1.8</v>
      </c>
      <c r="K208" s="124">
        <v>7</v>
      </c>
      <c r="L208" s="16">
        <v>8.6999999999999993</v>
      </c>
      <c r="M208" s="16">
        <v>3.3</v>
      </c>
      <c r="N208" s="16">
        <v>3.4</v>
      </c>
      <c r="O208" s="16">
        <v>1.5</v>
      </c>
      <c r="P208" s="16">
        <v>3.6</v>
      </c>
      <c r="Q208" s="17">
        <v>5.4</v>
      </c>
      <c r="R208" s="17">
        <v>3.2</v>
      </c>
      <c r="S208" s="31">
        <v>1.1000000000000001</v>
      </c>
    </row>
    <row r="209" spans="1:19" s="6" customFormat="1">
      <c r="A209" s="160"/>
      <c r="B209" s="161"/>
      <c r="C209" s="33" t="s">
        <v>226</v>
      </c>
      <c r="D209" s="71" t="s">
        <v>414</v>
      </c>
      <c r="E209" s="20">
        <v>609.6</v>
      </c>
      <c r="F209" s="20">
        <v>850.8</v>
      </c>
      <c r="G209" s="20">
        <v>915.8</v>
      </c>
      <c r="H209" s="20">
        <v>852.9</v>
      </c>
      <c r="I209" s="20">
        <v>743.6</v>
      </c>
      <c r="J209" s="124">
        <v>680.1</v>
      </c>
      <c r="K209" s="124">
        <v>439.1</v>
      </c>
      <c r="L209" s="16">
        <v>497.9</v>
      </c>
      <c r="M209" s="16">
        <v>528.20000000000005</v>
      </c>
      <c r="N209" s="16">
        <v>478.3</v>
      </c>
      <c r="O209" s="16">
        <v>361.4</v>
      </c>
      <c r="P209" s="16">
        <v>379.3</v>
      </c>
      <c r="Q209" s="17">
        <v>423.7</v>
      </c>
      <c r="R209" s="17">
        <v>432.8</v>
      </c>
      <c r="S209" s="31">
        <v>381.7</v>
      </c>
    </row>
    <row r="210" spans="1:19" s="6" customFormat="1">
      <c r="A210" s="160"/>
      <c r="B210" s="161"/>
      <c r="C210" s="33" t="s">
        <v>228</v>
      </c>
      <c r="D210" s="39" t="s">
        <v>229</v>
      </c>
      <c r="E210" s="20">
        <v>801.1</v>
      </c>
      <c r="F210" s="20">
        <v>853.5</v>
      </c>
      <c r="G210" s="20">
        <v>795.6</v>
      </c>
      <c r="H210" s="20">
        <v>932.9</v>
      </c>
      <c r="I210" s="20">
        <v>954.4</v>
      </c>
      <c r="J210" s="124">
        <v>829.3</v>
      </c>
      <c r="K210" s="124">
        <v>812.5</v>
      </c>
      <c r="L210" s="16">
        <v>1008.4</v>
      </c>
      <c r="M210" s="16">
        <v>1461.3</v>
      </c>
      <c r="N210" s="16">
        <v>1729.6</v>
      </c>
      <c r="O210" s="16">
        <v>1360.9</v>
      </c>
      <c r="P210" s="16">
        <v>523.9</v>
      </c>
      <c r="Q210" s="17">
        <v>501.2</v>
      </c>
      <c r="R210" s="17">
        <v>495.2</v>
      </c>
      <c r="S210" s="31">
        <v>368.1</v>
      </c>
    </row>
    <row r="211" spans="1:19" s="6" customFormat="1">
      <c r="A211" s="160"/>
      <c r="B211" s="161"/>
      <c r="C211" s="33" t="s">
        <v>230</v>
      </c>
      <c r="D211" s="39" t="s">
        <v>224</v>
      </c>
      <c r="E211" s="20">
        <v>104.48</v>
      </c>
      <c r="F211" s="20">
        <v>208</v>
      </c>
      <c r="G211" s="20">
        <v>219.4</v>
      </c>
      <c r="H211" s="20">
        <v>142</v>
      </c>
      <c r="I211" s="20">
        <v>127.9</v>
      </c>
      <c r="J211" s="124">
        <v>125.6</v>
      </c>
      <c r="K211" s="124">
        <v>89.4</v>
      </c>
      <c r="L211" s="16">
        <v>114.9</v>
      </c>
      <c r="M211" s="16">
        <v>112.1</v>
      </c>
      <c r="N211" s="16">
        <v>161.9</v>
      </c>
      <c r="O211" s="16">
        <v>100.5</v>
      </c>
      <c r="P211" s="16">
        <v>171.3</v>
      </c>
      <c r="Q211" s="17">
        <v>388.8</v>
      </c>
      <c r="R211" s="17">
        <v>247.2</v>
      </c>
      <c r="S211" s="31">
        <v>173.7</v>
      </c>
    </row>
    <row r="212" spans="1:19" s="6" customFormat="1">
      <c r="A212" s="160"/>
      <c r="B212" s="161"/>
      <c r="C212" s="33" t="s">
        <v>231</v>
      </c>
      <c r="D212" s="39" t="s">
        <v>232</v>
      </c>
      <c r="E212" s="20">
        <v>19.193999999999999</v>
      </c>
      <c r="F212" s="20">
        <v>25.175999999999998</v>
      </c>
      <c r="G212" s="20">
        <v>22.065999999999999</v>
      </c>
      <c r="H212" s="20">
        <v>15.188000000000001</v>
      </c>
      <c r="I212" s="20">
        <v>7.9569999999999999</v>
      </c>
      <c r="J212" s="124">
        <v>12.036</v>
      </c>
      <c r="K212" s="124">
        <v>0.5</v>
      </c>
      <c r="L212" s="16">
        <v>0.3</v>
      </c>
      <c r="M212" s="16">
        <v>0.4</v>
      </c>
      <c r="N212" s="16">
        <v>0.6</v>
      </c>
      <c r="O212" s="16">
        <v>0.1</v>
      </c>
      <c r="P212" s="16">
        <v>1.1000000000000001</v>
      </c>
      <c r="Q212" s="17">
        <v>1.3</v>
      </c>
      <c r="R212" s="17">
        <v>1.9</v>
      </c>
      <c r="S212" s="31">
        <v>1.6</v>
      </c>
    </row>
    <row r="213" spans="1:19" s="6" customFormat="1">
      <c r="A213" s="160"/>
      <c r="B213" s="161"/>
      <c r="C213" s="33" t="s">
        <v>233</v>
      </c>
      <c r="D213" s="39" t="s">
        <v>232</v>
      </c>
      <c r="E213" s="20">
        <v>2.214</v>
      </c>
      <c r="F213" s="20">
        <v>2.9169999999999998</v>
      </c>
      <c r="G213" s="20">
        <v>9.9459999999999997</v>
      </c>
      <c r="H213" s="20">
        <v>10.375999999999999</v>
      </c>
      <c r="I213" s="20">
        <v>39.701999999999998</v>
      </c>
      <c r="J213" s="124">
        <v>49.887</v>
      </c>
      <c r="K213" s="124">
        <v>34.14</v>
      </c>
      <c r="L213" s="16">
        <v>42.3</v>
      </c>
      <c r="M213" s="16">
        <v>44.4</v>
      </c>
      <c r="N213" s="16">
        <v>42.8</v>
      </c>
      <c r="O213" s="16">
        <v>53.5</v>
      </c>
      <c r="P213" s="16">
        <v>37.799999999999997</v>
      </c>
      <c r="Q213" s="17">
        <v>57.2</v>
      </c>
      <c r="R213" s="17">
        <v>75.8</v>
      </c>
      <c r="S213" s="31">
        <v>60.8</v>
      </c>
    </row>
    <row r="214" spans="1:19" s="6" customFormat="1">
      <c r="A214" s="160"/>
      <c r="B214" s="161"/>
      <c r="C214" s="33" t="s">
        <v>234</v>
      </c>
      <c r="D214" s="162" t="s">
        <v>235</v>
      </c>
      <c r="E214" s="20">
        <v>5.6</v>
      </c>
      <c r="F214" s="20">
        <v>5.3</v>
      </c>
      <c r="G214" s="20">
        <v>9.6999999999999993</v>
      </c>
      <c r="H214" s="20">
        <v>5.7</v>
      </c>
      <c r="I214" s="20">
        <v>8</v>
      </c>
      <c r="J214" s="124">
        <v>7.3</v>
      </c>
      <c r="K214" s="124">
        <v>10.9</v>
      </c>
      <c r="L214" s="16">
        <v>16.8</v>
      </c>
      <c r="M214" s="16">
        <v>7.7</v>
      </c>
      <c r="N214" s="16">
        <v>8.6</v>
      </c>
      <c r="O214" s="16">
        <v>6.2</v>
      </c>
      <c r="P214" s="16">
        <v>9.92</v>
      </c>
      <c r="Q214" s="17">
        <v>3.7</v>
      </c>
      <c r="R214" s="17">
        <v>3.2</v>
      </c>
      <c r="S214" s="31">
        <v>5</v>
      </c>
    </row>
    <row r="215" spans="1:19" s="6" customFormat="1">
      <c r="A215" s="160"/>
      <c r="B215" s="161"/>
      <c r="C215" s="33" t="s">
        <v>236</v>
      </c>
      <c r="D215" s="162"/>
      <c r="E215" s="20">
        <v>16.600000000000001</v>
      </c>
      <c r="F215" s="20">
        <v>22.5</v>
      </c>
      <c r="G215" s="20">
        <v>9</v>
      </c>
      <c r="H215" s="20">
        <v>16.8</v>
      </c>
      <c r="I215" s="20">
        <v>14.1</v>
      </c>
      <c r="J215" s="124">
        <v>10.199999999999999</v>
      </c>
      <c r="K215" s="124">
        <v>9.1999999999999993</v>
      </c>
      <c r="L215" s="16">
        <v>17.899999999999999</v>
      </c>
      <c r="M215" s="16">
        <v>9.9</v>
      </c>
      <c r="N215" s="16">
        <v>12.9</v>
      </c>
      <c r="O215" s="16">
        <v>7.6</v>
      </c>
      <c r="P215" s="16">
        <v>9.4</v>
      </c>
      <c r="Q215" s="17">
        <v>17</v>
      </c>
      <c r="R215" s="17">
        <v>15.4</v>
      </c>
      <c r="S215" s="31">
        <v>12.6</v>
      </c>
    </row>
    <row r="216" spans="1:19" s="6" customFormat="1">
      <c r="A216" s="160"/>
      <c r="B216" s="161"/>
      <c r="C216" s="33" t="s">
        <v>237</v>
      </c>
      <c r="D216" s="39" t="s">
        <v>238</v>
      </c>
      <c r="E216" s="20">
        <v>4312.8</v>
      </c>
      <c r="F216" s="20">
        <v>4536.3999999999996</v>
      </c>
      <c r="G216" s="20">
        <v>4815.6000000000004</v>
      </c>
      <c r="H216" s="20">
        <v>5019.5</v>
      </c>
      <c r="I216" s="20">
        <v>5376</v>
      </c>
      <c r="J216" s="20">
        <v>5513</v>
      </c>
      <c r="K216" s="20">
        <v>5667.1</v>
      </c>
      <c r="L216" s="16">
        <v>6027.3</v>
      </c>
      <c r="M216" s="16">
        <v>6535.3</v>
      </c>
      <c r="N216" s="16">
        <v>6900.4</v>
      </c>
      <c r="O216" s="16">
        <v>7069.7</v>
      </c>
      <c r="P216" s="16">
        <v>7861.7</v>
      </c>
      <c r="Q216" s="17">
        <v>8035</v>
      </c>
      <c r="R216" s="17">
        <v>8487.4</v>
      </c>
      <c r="S216" s="31">
        <v>8692.7999999999993</v>
      </c>
    </row>
    <row r="217" spans="1:19" s="6" customFormat="1">
      <c r="A217" s="160"/>
      <c r="B217" s="161"/>
      <c r="C217" s="33" t="s">
        <v>239</v>
      </c>
      <c r="D217" s="39" t="s">
        <v>240</v>
      </c>
      <c r="E217" s="20">
        <v>8362.5</v>
      </c>
      <c r="F217" s="20">
        <v>8682.9</v>
      </c>
      <c r="G217" s="20">
        <v>9321.7999999999993</v>
      </c>
      <c r="H217" s="20">
        <v>9511.7000000000007</v>
      </c>
      <c r="I217" s="20">
        <v>10032.299999999999</v>
      </c>
      <c r="J217" s="20">
        <v>10679.5</v>
      </c>
      <c r="K217" s="20">
        <v>10799</v>
      </c>
      <c r="L217" s="16">
        <v>11296.4</v>
      </c>
      <c r="M217" s="16">
        <v>12504.8</v>
      </c>
      <c r="N217" s="16">
        <v>13277.3</v>
      </c>
      <c r="O217" s="16">
        <v>14121.5</v>
      </c>
      <c r="P217" s="16">
        <v>14972.9</v>
      </c>
      <c r="Q217" s="17">
        <v>15643</v>
      </c>
      <c r="R217" s="17">
        <v>16393.599999999999</v>
      </c>
      <c r="S217" s="31">
        <v>17382.7</v>
      </c>
    </row>
    <row r="218" spans="1:19" s="6" customFormat="1" ht="23.25">
      <c r="A218" s="160"/>
      <c r="B218" s="161"/>
      <c r="C218" s="33" t="s">
        <v>241</v>
      </c>
      <c r="D218" s="71" t="s">
        <v>413</v>
      </c>
      <c r="E218" s="20">
        <v>61.7</v>
      </c>
      <c r="F218" s="20">
        <v>62</v>
      </c>
      <c r="G218" s="20">
        <v>62.8</v>
      </c>
      <c r="H218" s="20">
        <v>64.599999999999994</v>
      </c>
      <c r="I218" s="20">
        <v>65.5</v>
      </c>
      <c r="J218" s="124">
        <v>62.6</v>
      </c>
      <c r="K218" s="124">
        <v>61</v>
      </c>
      <c r="L218" s="16">
        <v>62.7</v>
      </c>
      <c r="M218" s="16">
        <v>63.1</v>
      </c>
      <c r="N218" s="16">
        <v>63.4</v>
      </c>
      <c r="O218" s="16">
        <v>61.9</v>
      </c>
      <c r="P218" s="16">
        <v>64</v>
      </c>
      <c r="Q218" s="17">
        <v>65.400000000000006</v>
      </c>
      <c r="R218" s="17">
        <v>68.2</v>
      </c>
      <c r="S218" s="31">
        <v>70.5</v>
      </c>
    </row>
    <row r="219" spans="1:19" s="6" customFormat="1">
      <c r="A219" s="160">
        <v>29</v>
      </c>
      <c r="B219" s="161" t="s">
        <v>242</v>
      </c>
      <c r="C219" s="33" t="s">
        <v>243</v>
      </c>
      <c r="D219" s="162" t="s">
        <v>244</v>
      </c>
      <c r="E219" s="20">
        <v>12.1</v>
      </c>
      <c r="F219" s="20">
        <v>16.3</v>
      </c>
      <c r="G219" s="20">
        <v>15.7</v>
      </c>
      <c r="H219" s="20">
        <v>14.6</v>
      </c>
      <c r="I219" s="20">
        <v>17.399999999999999</v>
      </c>
      <c r="J219" s="124">
        <v>13.5</v>
      </c>
      <c r="K219" s="124">
        <v>16.600000000000001</v>
      </c>
      <c r="L219" s="16">
        <v>19.2</v>
      </c>
      <c r="M219" s="16">
        <v>21.9695</v>
      </c>
      <c r="N219" s="16">
        <v>23.602</v>
      </c>
      <c r="O219" s="16">
        <v>23.860900000000001</v>
      </c>
      <c r="P219" s="16">
        <v>20.674600000000002</v>
      </c>
      <c r="Q219" s="17">
        <v>18.164000000000001</v>
      </c>
      <c r="R219" s="17">
        <v>26.771699999999999</v>
      </c>
      <c r="S219" s="31">
        <v>34.049900000000001</v>
      </c>
    </row>
    <row r="220" spans="1:19" s="6" customFormat="1">
      <c r="A220" s="160"/>
      <c r="B220" s="161"/>
      <c r="C220" s="33" t="s">
        <v>245</v>
      </c>
      <c r="D220" s="162"/>
      <c r="E220" s="20">
        <v>10.3</v>
      </c>
      <c r="F220" s="20">
        <v>11.4</v>
      </c>
      <c r="G220" s="20">
        <v>12.1</v>
      </c>
      <c r="H220" s="20">
        <v>12.1</v>
      </c>
      <c r="I220" s="20">
        <v>12.5</v>
      </c>
      <c r="J220" s="124">
        <v>11.5</v>
      </c>
      <c r="K220" s="124">
        <v>12.4</v>
      </c>
      <c r="L220" s="16">
        <v>13.5</v>
      </c>
      <c r="M220" s="16">
        <v>15.3</v>
      </c>
      <c r="N220" s="16">
        <v>17.384</v>
      </c>
      <c r="O220" s="16">
        <v>19.1676</v>
      </c>
      <c r="P220" s="16">
        <v>18.373799999999999</v>
      </c>
      <c r="Q220" s="17">
        <v>15.5402</v>
      </c>
      <c r="R220" s="17">
        <v>19.659200000000002</v>
      </c>
      <c r="S220" s="31">
        <v>21.274699999999999</v>
      </c>
    </row>
    <row r="221" spans="1:19" s="6" customFormat="1">
      <c r="A221" s="160"/>
      <c r="B221" s="161"/>
      <c r="C221" s="33" t="s">
        <v>246</v>
      </c>
      <c r="D221" s="162"/>
      <c r="E221" s="20">
        <v>1.83395</v>
      </c>
      <c r="F221" s="20">
        <v>4.9102899999999998</v>
      </c>
      <c r="G221" s="20">
        <v>3.5038800000000001</v>
      </c>
      <c r="H221" s="20">
        <v>2.55579</v>
      </c>
      <c r="I221" s="20">
        <v>4.9364300000000005</v>
      </c>
      <c r="J221" s="124">
        <v>2.3740000000000001</v>
      </c>
      <c r="K221" s="124">
        <v>4.2362000000000002</v>
      </c>
      <c r="L221" s="16">
        <v>5.6612999999999998</v>
      </c>
      <c r="M221" s="16">
        <v>6.6406099999999997</v>
      </c>
      <c r="N221" s="16">
        <v>6.2037800000000001</v>
      </c>
      <c r="O221" s="16">
        <v>4.6852999999999998</v>
      </c>
      <c r="P221" s="16">
        <v>2.3138999999999998</v>
      </c>
      <c r="Q221" s="17">
        <v>2.5918999999999999</v>
      </c>
      <c r="R221" s="17">
        <v>7.0880999999999998</v>
      </c>
      <c r="S221" s="31">
        <v>12.7461</v>
      </c>
    </row>
    <row r="222" spans="1:19" s="6" customFormat="1">
      <c r="A222" s="160"/>
      <c r="B222" s="161"/>
      <c r="C222" s="33" t="s">
        <v>247</v>
      </c>
      <c r="D222" s="162" t="s">
        <v>248</v>
      </c>
      <c r="E222" s="20">
        <v>3607.4</v>
      </c>
      <c r="F222" s="20">
        <v>4695.7</v>
      </c>
      <c r="G222" s="20">
        <v>4972.3999999999996</v>
      </c>
      <c r="H222" s="20">
        <v>4604.2</v>
      </c>
      <c r="I222" s="20">
        <v>5235.3999999999996</v>
      </c>
      <c r="J222" s="17">
        <v>4931.5999999999995</v>
      </c>
      <c r="K222" s="17">
        <v>4988.5345870000001</v>
      </c>
      <c r="L222" s="25">
        <v>5434.6612370000012</v>
      </c>
      <c r="M222" s="25">
        <v>6598.08</v>
      </c>
      <c r="N222" s="25">
        <v>7146.196312</v>
      </c>
      <c r="O222" s="25">
        <v>3416.8</v>
      </c>
      <c r="P222" s="25">
        <v>1563.4</v>
      </c>
      <c r="Q222" s="17">
        <v>4424.2</v>
      </c>
      <c r="R222" s="17">
        <v>7700.8</v>
      </c>
      <c r="S222" s="31">
        <v>7947.3</v>
      </c>
    </row>
    <row r="223" spans="1:19" s="6" customFormat="1">
      <c r="A223" s="160"/>
      <c r="B223" s="161"/>
      <c r="C223" s="33" t="s">
        <v>245</v>
      </c>
      <c r="D223" s="162"/>
      <c r="E223" s="20">
        <v>1220</v>
      </c>
      <c r="F223" s="20">
        <v>1399.7</v>
      </c>
      <c r="G223" s="20">
        <v>1485.4</v>
      </c>
      <c r="H223" s="20">
        <v>1394.5</v>
      </c>
      <c r="I223" s="20">
        <v>1194.5</v>
      </c>
      <c r="J223" s="17">
        <v>996.7</v>
      </c>
      <c r="K223" s="17">
        <v>955.5</v>
      </c>
      <c r="L223" s="25">
        <v>973.2</v>
      </c>
      <c r="M223" s="17">
        <v>993.7</v>
      </c>
      <c r="N223" s="17">
        <v>1111.4855000000002</v>
      </c>
      <c r="O223" s="17">
        <v>579.29999999999995</v>
      </c>
      <c r="P223" s="17">
        <v>90.6</v>
      </c>
      <c r="Q223" s="17">
        <v>701.5</v>
      </c>
      <c r="R223" s="17">
        <v>799.3</v>
      </c>
      <c r="S223" s="31">
        <v>847.4</v>
      </c>
    </row>
    <row r="224" spans="1:19" s="6" customFormat="1">
      <c r="A224" s="160"/>
      <c r="B224" s="161"/>
      <c r="C224" s="33" t="s">
        <v>249</v>
      </c>
      <c r="D224" s="162"/>
      <c r="E224" s="20">
        <v>1480.2</v>
      </c>
      <c r="F224" s="20">
        <v>2321.8000000000002</v>
      </c>
      <c r="G224" s="20">
        <v>2263.1</v>
      </c>
      <c r="H224" s="20">
        <v>1897.5</v>
      </c>
      <c r="I224" s="20">
        <v>2793</v>
      </c>
      <c r="J224" s="17">
        <v>1940.5</v>
      </c>
      <c r="K224" s="17">
        <v>1959.9</v>
      </c>
      <c r="L224" s="25">
        <v>2040.9</v>
      </c>
      <c r="M224" s="17">
        <v>2919.9</v>
      </c>
      <c r="N224" s="17">
        <v>2925.09</v>
      </c>
      <c r="O224" s="17">
        <v>2178</v>
      </c>
      <c r="P224" s="17">
        <v>1023</v>
      </c>
      <c r="Q224" s="17">
        <v>1914.9</v>
      </c>
      <c r="R224" s="17">
        <v>1813.2</v>
      </c>
      <c r="S224" s="31">
        <v>2204.6</v>
      </c>
    </row>
    <row r="225" spans="1:21" s="6" customFormat="1">
      <c r="A225" s="160"/>
      <c r="B225" s="161"/>
      <c r="C225" s="33" t="s">
        <v>250</v>
      </c>
      <c r="D225" s="162"/>
      <c r="E225" s="20">
        <v>907.2</v>
      </c>
      <c r="F225" s="20">
        <v>973.9</v>
      </c>
      <c r="G225" s="20">
        <v>1223.0999999999999</v>
      </c>
      <c r="H225" s="20">
        <v>1311.8</v>
      </c>
      <c r="I225" s="20">
        <v>1247.0999999999999</v>
      </c>
      <c r="J225" s="17">
        <v>1993.5</v>
      </c>
      <c r="K225" s="17">
        <v>2072.4345870000002</v>
      </c>
      <c r="L225" s="25">
        <v>2420.171237</v>
      </c>
      <c r="M225" s="17">
        <v>2684.2</v>
      </c>
      <c r="N225" s="17">
        <v>3109.4308120000001</v>
      </c>
      <c r="O225" s="17">
        <v>659.6</v>
      </c>
      <c r="P225" s="17">
        <v>449.4</v>
      </c>
      <c r="Q225" s="17">
        <v>1828.4</v>
      </c>
      <c r="R225" s="17">
        <v>3880.8</v>
      </c>
      <c r="S225" s="31">
        <v>4893.7</v>
      </c>
    </row>
    <row r="226" spans="1:21" s="6" customFormat="1">
      <c r="A226" s="160"/>
      <c r="B226" s="161"/>
      <c r="C226" s="33" t="s">
        <v>251</v>
      </c>
      <c r="D226" s="162" t="s">
        <v>252</v>
      </c>
      <c r="E226" s="20">
        <v>254.5</v>
      </c>
      <c r="F226" s="20">
        <v>312.5</v>
      </c>
      <c r="G226" s="20">
        <v>345.5</v>
      </c>
      <c r="H226" s="20">
        <v>384.9</v>
      </c>
      <c r="I226" s="20">
        <v>437.7</v>
      </c>
      <c r="J226" s="124">
        <v>482</v>
      </c>
      <c r="K226" s="124">
        <v>499.2</v>
      </c>
      <c r="L226" s="16">
        <v>536.4</v>
      </c>
      <c r="M226" s="16">
        <v>585.4</v>
      </c>
      <c r="N226" s="16">
        <v>614.75300000000004</v>
      </c>
      <c r="O226" s="16">
        <v>646.81799999999998</v>
      </c>
      <c r="P226" s="16">
        <v>723.21400000000006</v>
      </c>
      <c r="Q226" s="17">
        <v>734.45</v>
      </c>
      <c r="R226" s="17">
        <v>799.89099999999996</v>
      </c>
      <c r="S226" s="31">
        <v>917.65300000000002</v>
      </c>
    </row>
    <row r="227" spans="1:21" s="6" customFormat="1">
      <c r="A227" s="160"/>
      <c r="B227" s="161"/>
      <c r="C227" s="33" t="s">
        <v>253</v>
      </c>
      <c r="D227" s="162"/>
      <c r="E227" s="20">
        <v>172.6</v>
      </c>
      <c r="F227" s="20">
        <v>208.5</v>
      </c>
      <c r="G227" s="20">
        <v>228.7</v>
      </c>
      <c r="H227" s="124">
        <v>259.3</v>
      </c>
      <c r="I227" s="20">
        <v>303.7</v>
      </c>
      <c r="J227" s="124">
        <v>343.3</v>
      </c>
      <c r="K227" s="124">
        <v>360.5</v>
      </c>
      <c r="L227" s="16">
        <v>388.4</v>
      </c>
      <c r="M227" s="16">
        <v>426.1</v>
      </c>
      <c r="N227" s="16">
        <v>451.05799999999999</v>
      </c>
      <c r="O227" s="16">
        <v>472.97199999999998</v>
      </c>
      <c r="P227" s="16">
        <v>536.82500000000005</v>
      </c>
      <c r="Q227" s="17">
        <v>555.06600000000003</v>
      </c>
      <c r="R227" s="17">
        <v>605.09100000000001</v>
      </c>
      <c r="S227" s="31">
        <v>706.95399999999995</v>
      </c>
    </row>
    <row r="228" spans="1:21" s="6" customFormat="1">
      <c r="A228" s="160"/>
      <c r="B228" s="161"/>
      <c r="C228" s="33" t="s">
        <v>254</v>
      </c>
      <c r="D228" s="162" t="s">
        <v>255</v>
      </c>
      <c r="E228" s="20">
        <v>6.73</v>
      </c>
      <c r="F228" s="20">
        <v>7.63</v>
      </c>
      <c r="G228" s="20">
        <v>7.65</v>
      </c>
      <c r="H228" s="20">
        <v>8.8800000000000008</v>
      </c>
      <c r="I228" s="20">
        <v>9.43</v>
      </c>
      <c r="J228" s="124">
        <v>9.81</v>
      </c>
      <c r="K228" s="124">
        <v>10.130000000000001</v>
      </c>
      <c r="L228" s="16">
        <v>10.36</v>
      </c>
      <c r="M228" s="16">
        <v>10.8</v>
      </c>
      <c r="N228" s="16">
        <v>11.593400000000001</v>
      </c>
      <c r="O228" s="16">
        <v>11.963800000000001</v>
      </c>
      <c r="P228" s="16">
        <v>12.025499999999999</v>
      </c>
      <c r="Q228" s="17">
        <v>11.561999999999999</v>
      </c>
      <c r="R228" s="17">
        <v>12.1584</v>
      </c>
      <c r="S228" s="31">
        <v>12.8393</v>
      </c>
    </row>
    <row r="229" spans="1:21" s="6" customFormat="1">
      <c r="A229" s="160"/>
      <c r="B229" s="161"/>
      <c r="C229" s="33" t="s">
        <v>256</v>
      </c>
      <c r="D229" s="162"/>
      <c r="E229" s="20">
        <v>3.02</v>
      </c>
      <c r="F229" s="20">
        <v>4.0599999999999996</v>
      </c>
      <c r="G229" s="20">
        <v>4.08</v>
      </c>
      <c r="H229" s="124">
        <v>5.84</v>
      </c>
      <c r="I229" s="20">
        <v>6.46</v>
      </c>
      <c r="J229" s="124">
        <v>7.13</v>
      </c>
      <c r="K229" s="124">
        <v>7.46</v>
      </c>
      <c r="L229" s="16">
        <v>8.43</v>
      </c>
      <c r="M229" s="16">
        <v>9</v>
      </c>
      <c r="N229" s="16">
        <v>9.7799999999999994</v>
      </c>
      <c r="O229" s="16">
        <v>10.151</v>
      </c>
      <c r="P229" s="16">
        <v>10.2438</v>
      </c>
      <c r="Q229" s="17">
        <v>9.9436999999999998</v>
      </c>
      <c r="R229" s="17">
        <v>10.307</v>
      </c>
      <c r="S229" s="31">
        <v>10.830500000000001</v>
      </c>
    </row>
    <row r="230" spans="1:21" s="6" customFormat="1">
      <c r="A230" s="160">
        <v>30</v>
      </c>
      <c r="B230" s="161" t="s">
        <v>257</v>
      </c>
      <c r="C230" s="14" t="s">
        <v>258</v>
      </c>
      <c r="D230" s="115" t="s">
        <v>259</v>
      </c>
      <c r="E230" s="20">
        <v>143.19300000000001</v>
      </c>
      <c r="F230" s="20">
        <v>131.804</v>
      </c>
      <c r="G230" s="20">
        <v>152.97</v>
      </c>
      <c r="H230" s="16">
        <v>210.43199999999999</v>
      </c>
      <c r="I230" s="20">
        <v>226.38399999999999</v>
      </c>
      <c r="J230" s="124">
        <v>258.87200000000001</v>
      </c>
      <c r="K230" s="124">
        <v>287.69799999999998</v>
      </c>
      <c r="L230" s="16">
        <v>313.351</v>
      </c>
      <c r="M230" s="16">
        <v>311.23599999999999</v>
      </c>
      <c r="N230" s="16">
        <v>333.05799999999999</v>
      </c>
      <c r="O230" s="16">
        <v>315.47800000000001</v>
      </c>
      <c r="P230" s="16">
        <v>310.79000000000002</v>
      </c>
      <c r="Q230" s="17">
        <v>341.10700000000003</v>
      </c>
      <c r="R230" s="17">
        <v>339.75599999999997</v>
      </c>
      <c r="S230" s="31">
        <v>294.548</v>
      </c>
    </row>
    <row r="231" spans="1:21" s="6" customFormat="1" ht="15.95" customHeight="1">
      <c r="A231" s="160"/>
      <c r="B231" s="161"/>
      <c r="C231" s="33" t="s">
        <v>260</v>
      </c>
      <c r="D231" s="115" t="s">
        <v>261</v>
      </c>
      <c r="E231" s="20">
        <v>136</v>
      </c>
      <c r="F231" s="20">
        <v>157</v>
      </c>
      <c r="G231" s="20">
        <v>175</v>
      </c>
      <c r="H231" s="16">
        <v>181</v>
      </c>
      <c r="I231" s="20">
        <v>182</v>
      </c>
      <c r="J231" s="124">
        <v>196</v>
      </c>
      <c r="K231" s="124">
        <v>197</v>
      </c>
      <c r="L231" s="16">
        <v>197</v>
      </c>
      <c r="M231" s="16">
        <v>201</v>
      </c>
      <c r="N231" s="16">
        <v>208</v>
      </c>
      <c r="O231" s="16">
        <v>212</v>
      </c>
      <c r="P231" s="16" t="s">
        <v>35</v>
      </c>
      <c r="Q231" s="16" t="s">
        <v>35</v>
      </c>
      <c r="R231" s="16" t="s">
        <v>35</v>
      </c>
      <c r="S231" s="16" t="s">
        <v>35</v>
      </c>
    </row>
    <row r="232" spans="1:21" s="6" customFormat="1">
      <c r="A232" s="160"/>
      <c r="B232" s="161"/>
      <c r="C232" s="33" t="s">
        <v>262</v>
      </c>
      <c r="D232" s="39" t="s">
        <v>263</v>
      </c>
      <c r="E232" s="20">
        <v>2532.9</v>
      </c>
      <c r="F232" s="20">
        <v>2942.3</v>
      </c>
      <c r="G232" s="20">
        <v>3426.1</v>
      </c>
      <c r="H232" s="20">
        <v>4247.3999999999996</v>
      </c>
      <c r="I232" s="20">
        <v>4971.7</v>
      </c>
      <c r="J232" s="20">
        <v>5564.1</v>
      </c>
      <c r="K232" s="20">
        <v>5204.7</v>
      </c>
      <c r="L232" s="16">
        <v>5414.5</v>
      </c>
      <c r="M232" s="16">
        <v>5867.6</v>
      </c>
      <c r="N232" s="16">
        <v>6214.7</v>
      </c>
      <c r="O232" s="16">
        <v>6294.6</v>
      </c>
      <c r="P232" s="16">
        <v>6660.6</v>
      </c>
      <c r="Q232" s="17">
        <v>6914.4</v>
      </c>
      <c r="R232" s="17">
        <v>7108.9</v>
      </c>
      <c r="S232" s="31">
        <v>7594.1</v>
      </c>
    </row>
    <row r="233" spans="1:21" s="6" customFormat="1">
      <c r="A233" s="160"/>
      <c r="B233" s="161"/>
      <c r="C233" s="33" t="s">
        <v>264</v>
      </c>
      <c r="D233" s="39" t="s">
        <v>265</v>
      </c>
      <c r="E233" s="40">
        <v>77</v>
      </c>
      <c r="F233" s="40">
        <v>85</v>
      </c>
      <c r="G233" s="40">
        <v>67</v>
      </c>
      <c r="H233" s="40">
        <v>55</v>
      </c>
      <c r="I233" s="73">
        <v>59</v>
      </c>
      <c r="J233" s="138">
        <v>66</v>
      </c>
      <c r="K233" s="138">
        <v>60</v>
      </c>
      <c r="L233" s="40">
        <v>75</v>
      </c>
      <c r="M233" s="40">
        <v>72</v>
      </c>
      <c r="N233" s="40">
        <v>64</v>
      </c>
      <c r="O233" s="40">
        <v>64</v>
      </c>
      <c r="P233" s="40">
        <v>67</v>
      </c>
      <c r="Q233" s="64">
        <v>61</v>
      </c>
      <c r="R233" s="64">
        <v>61</v>
      </c>
      <c r="S233" s="139">
        <v>61</v>
      </c>
    </row>
    <row r="234" spans="1:21" s="6" customFormat="1">
      <c r="A234" s="160"/>
      <c r="B234" s="161"/>
      <c r="C234" s="33" t="s">
        <v>266</v>
      </c>
      <c r="D234" s="162" t="s">
        <v>263</v>
      </c>
      <c r="E234" s="20">
        <v>199.8</v>
      </c>
      <c r="F234" s="20">
        <v>457.6</v>
      </c>
      <c r="G234" s="20">
        <v>695.6</v>
      </c>
      <c r="H234" s="20">
        <v>762.2</v>
      </c>
      <c r="I234" s="20">
        <v>1862.7</v>
      </c>
      <c r="J234" s="20">
        <v>2676</v>
      </c>
      <c r="K234" s="20">
        <v>2924</v>
      </c>
      <c r="L234" s="16">
        <v>3264.6</v>
      </c>
      <c r="M234" s="16">
        <v>3726.7</v>
      </c>
      <c r="N234" s="16">
        <v>3921.7</v>
      </c>
      <c r="O234" s="16">
        <v>3907.2</v>
      </c>
      <c r="P234" s="16">
        <v>4137.3</v>
      </c>
      <c r="Q234" s="17">
        <v>4187.6000000000004</v>
      </c>
      <c r="R234" s="17">
        <v>4368.1000000000004</v>
      </c>
      <c r="S234" s="31">
        <v>4887.1000000000004</v>
      </c>
    </row>
    <row r="235" spans="1:21" s="6" customFormat="1">
      <c r="A235" s="160"/>
      <c r="B235" s="161"/>
      <c r="C235" s="33" t="s">
        <v>267</v>
      </c>
      <c r="D235" s="162"/>
      <c r="E235" s="20">
        <v>178.9</v>
      </c>
      <c r="F235" s="20">
        <v>293.10000000000002</v>
      </c>
      <c r="G235" s="20">
        <v>452.1</v>
      </c>
      <c r="H235" s="124">
        <v>516.70000000000005</v>
      </c>
      <c r="I235" s="20">
        <v>682.1</v>
      </c>
      <c r="J235" s="124">
        <v>712.6</v>
      </c>
      <c r="K235" s="124">
        <v>773.1</v>
      </c>
      <c r="L235" s="20">
        <v>869.6</v>
      </c>
      <c r="M235" s="20">
        <v>898.5</v>
      </c>
      <c r="N235" s="20">
        <v>925.19899999999996</v>
      </c>
      <c r="O235" s="20">
        <v>917.53200000000004</v>
      </c>
      <c r="P235" s="20">
        <v>955.47199999999998</v>
      </c>
      <c r="Q235" s="17">
        <v>991.40499999999997</v>
      </c>
      <c r="R235" s="17">
        <v>1072.318</v>
      </c>
      <c r="S235" s="31">
        <v>1107.2729999999999</v>
      </c>
    </row>
    <row r="236" spans="1:21" s="6" customFormat="1">
      <c r="A236" s="160">
        <v>31</v>
      </c>
      <c r="B236" s="164" t="s">
        <v>268</v>
      </c>
      <c r="C236" s="33" t="s">
        <v>269</v>
      </c>
      <c r="D236" s="165" t="s">
        <v>111</v>
      </c>
      <c r="E236" s="20">
        <f t="shared" ref="E236:S236" si="15">E237+E238</f>
        <v>6108.6</v>
      </c>
      <c r="F236" s="20">
        <f t="shared" si="15"/>
        <v>11415.9</v>
      </c>
      <c r="G236" s="20">
        <f t="shared" si="15"/>
        <v>11123.099999999999</v>
      </c>
      <c r="H236" s="47">
        <f t="shared" si="15"/>
        <v>10626.900000000001</v>
      </c>
      <c r="I236" s="47">
        <f t="shared" si="15"/>
        <v>11011</v>
      </c>
      <c r="J236" s="47">
        <f t="shared" si="15"/>
        <v>8466.7999999999993</v>
      </c>
      <c r="K236" s="65">
        <f t="shared" si="15"/>
        <v>8274.4</v>
      </c>
      <c r="L236" s="65">
        <f t="shared" si="15"/>
        <v>10537.900000000001</v>
      </c>
      <c r="M236" s="65">
        <f t="shared" si="15"/>
        <v>12886.6</v>
      </c>
      <c r="N236" s="65">
        <f t="shared" si="15"/>
        <v>13747.1</v>
      </c>
      <c r="O236" s="65">
        <f t="shared" si="15"/>
        <v>12875.2</v>
      </c>
      <c r="P236" s="65">
        <f t="shared" si="15"/>
        <v>16086.6</v>
      </c>
      <c r="Q236" s="65">
        <f t="shared" si="15"/>
        <v>21242.993822</v>
      </c>
      <c r="R236" s="65">
        <f t="shared" si="15"/>
        <v>24437.1</v>
      </c>
      <c r="S236" s="103">
        <f t="shared" si="15"/>
        <v>27398.1</v>
      </c>
      <c r="T236"/>
      <c r="U236"/>
    </row>
    <row r="237" spans="1:21" s="6" customFormat="1">
      <c r="A237" s="160"/>
      <c r="B237" s="164"/>
      <c r="C237" s="33" t="s">
        <v>270</v>
      </c>
      <c r="D237" s="165"/>
      <c r="E237" s="20">
        <v>2908.5</v>
      </c>
      <c r="F237" s="20">
        <v>4817.5</v>
      </c>
      <c r="G237" s="20">
        <v>4384.7</v>
      </c>
      <c r="H237" s="47">
        <v>4269.1000000000004</v>
      </c>
      <c r="I237" s="20">
        <v>5774.3</v>
      </c>
      <c r="J237" s="20">
        <v>4669.3</v>
      </c>
      <c r="K237" s="20">
        <v>4916.3</v>
      </c>
      <c r="L237" s="20">
        <v>6200.6</v>
      </c>
      <c r="M237" s="20">
        <v>7011.8</v>
      </c>
      <c r="N237" s="20">
        <v>7619.6</v>
      </c>
      <c r="O237" s="20">
        <v>7576.3</v>
      </c>
      <c r="P237" s="20">
        <v>9241.1</v>
      </c>
      <c r="Q237" s="17">
        <v>12538.6</v>
      </c>
      <c r="R237" s="17">
        <v>15186.9</v>
      </c>
      <c r="S237" s="31">
        <v>15783.4</v>
      </c>
      <c r="T237"/>
      <c r="U237"/>
    </row>
    <row r="238" spans="1:21" s="6" customFormat="1">
      <c r="A238" s="160"/>
      <c r="B238" s="164"/>
      <c r="C238" s="33" t="s">
        <v>271</v>
      </c>
      <c r="D238" s="165"/>
      <c r="E238" s="20">
        <v>3200.1</v>
      </c>
      <c r="F238" s="20">
        <v>6598.4</v>
      </c>
      <c r="G238" s="20">
        <v>6738.4</v>
      </c>
      <c r="H238" s="47">
        <v>6357.8</v>
      </c>
      <c r="I238" s="20">
        <v>5236.7</v>
      </c>
      <c r="J238" s="20">
        <v>3797.5</v>
      </c>
      <c r="K238" s="20">
        <v>3358.1</v>
      </c>
      <c r="L238" s="20">
        <v>4337.3</v>
      </c>
      <c r="M238" s="20">
        <v>5874.8</v>
      </c>
      <c r="N238" s="20">
        <v>6127.5</v>
      </c>
      <c r="O238" s="20">
        <v>5298.9</v>
      </c>
      <c r="P238" s="20">
        <v>6845.5</v>
      </c>
      <c r="Q238" s="17">
        <v>8704.393822</v>
      </c>
      <c r="R238" s="17">
        <v>9250.2000000000007</v>
      </c>
      <c r="S238" s="31">
        <v>11614.7</v>
      </c>
      <c r="T238"/>
      <c r="U238"/>
    </row>
    <row r="239" spans="1:21" s="6" customFormat="1">
      <c r="A239" s="160"/>
      <c r="B239" s="164"/>
      <c r="C239" s="33" t="s">
        <v>272</v>
      </c>
      <c r="D239" s="165"/>
      <c r="E239" s="20">
        <f t="shared" ref="E239:S239" si="16">E237-E238</f>
        <v>-291.59999999999991</v>
      </c>
      <c r="F239" s="20">
        <f t="shared" si="16"/>
        <v>-1780.8999999999996</v>
      </c>
      <c r="G239" s="20">
        <f t="shared" si="16"/>
        <v>-2353.6999999999998</v>
      </c>
      <c r="H239" s="124">
        <f t="shared" si="16"/>
        <v>-2088.6999999999998</v>
      </c>
      <c r="I239" s="124">
        <f t="shared" si="16"/>
        <v>537.60000000000036</v>
      </c>
      <c r="J239" s="124">
        <f t="shared" si="16"/>
        <v>871.80000000000018</v>
      </c>
      <c r="K239" s="20">
        <f t="shared" si="16"/>
        <v>1558.2000000000003</v>
      </c>
      <c r="L239" s="20">
        <f t="shared" si="16"/>
        <v>1863.3000000000002</v>
      </c>
      <c r="M239" s="20">
        <f t="shared" si="16"/>
        <v>1137</v>
      </c>
      <c r="N239" s="20">
        <f t="shared" si="16"/>
        <v>1492.1000000000004</v>
      </c>
      <c r="O239" s="20">
        <f t="shared" si="16"/>
        <v>2277.4000000000005</v>
      </c>
      <c r="P239" s="20">
        <f t="shared" si="16"/>
        <v>2395.6000000000004</v>
      </c>
      <c r="Q239" s="20">
        <f t="shared" si="16"/>
        <v>3834.2061780000004</v>
      </c>
      <c r="R239" s="20">
        <f t="shared" si="16"/>
        <v>5936.6999999999989</v>
      </c>
      <c r="S239" s="31">
        <f t="shared" si="16"/>
        <v>4168.6999999999989</v>
      </c>
      <c r="T239"/>
      <c r="U239"/>
    </row>
    <row r="240" spans="1:21" s="6" customFormat="1">
      <c r="A240" s="160"/>
      <c r="B240" s="164"/>
      <c r="C240" s="14" t="s">
        <v>273</v>
      </c>
      <c r="D240" s="35" t="s">
        <v>38</v>
      </c>
      <c r="E240" s="20">
        <f t="shared" ref="E240:S240" si="17">100*E239/E25</f>
        <v>-4.0540547321812914</v>
      </c>
      <c r="F240" s="20">
        <f t="shared" si="17"/>
        <v>-17.108065835218387</v>
      </c>
      <c r="G240" s="20">
        <f t="shared" si="17"/>
        <v>-19.172717456436803</v>
      </c>
      <c r="H240" s="16">
        <f t="shared" si="17"/>
        <v>-16.620100781258145</v>
      </c>
      <c r="I240" s="16">
        <f t="shared" si="17"/>
        <v>4.3978267565283309</v>
      </c>
      <c r="J240" s="16">
        <f t="shared" si="17"/>
        <v>7.5039870243964657</v>
      </c>
      <c r="K240" s="16">
        <f t="shared" si="17"/>
        <v>13.984206920342196</v>
      </c>
      <c r="L240" s="16">
        <f t="shared" si="17"/>
        <v>16.235310642208418</v>
      </c>
      <c r="M240" s="16">
        <f t="shared" si="17"/>
        <v>8.6286032658690619</v>
      </c>
      <c r="N240" s="16">
        <f t="shared" si="17"/>
        <v>10.504614806411974</v>
      </c>
      <c r="O240" s="16">
        <f t="shared" si="17"/>
        <v>17.108071779239026</v>
      </c>
      <c r="P240" s="16">
        <f t="shared" si="17"/>
        <v>15.671411345846497</v>
      </c>
      <c r="Q240" s="16">
        <f t="shared" si="17"/>
        <v>22.391050685538037</v>
      </c>
      <c r="R240" s="16">
        <f t="shared" si="17"/>
        <v>29.209047943367477</v>
      </c>
      <c r="S240" s="16">
        <f t="shared" si="17"/>
        <v>17.520425454761838</v>
      </c>
    </row>
    <row r="241" spans="1:64" s="6" customFormat="1">
      <c r="A241" s="160"/>
      <c r="B241" s="166" t="s">
        <v>274</v>
      </c>
      <c r="C241" s="33" t="s">
        <v>275</v>
      </c>
      <c r="D241" s="165" t="s">
        <v>111</v>
      </c>
      <c r="E241" s="20">
        <v>2466.3000000000002</v>
      </c>
      <c r="F241" s="20">
        <v>4439.8999999999996</v>
      </c>
      <c r="G241" s="20">
        <v>4059.7</v>
      </c>
      <c r="H241" s="47">
        <v>3706.3</v>
      </c>
      <c r="I241" s="20">
        <v>5073.3999999999996</v>
      </c>
      <c r="J241" s="20">
        <v>3910.1</v>
      </c>
      <c r="K241" s="20">
        <v>3901.6</v>
      </c>
      <c r="L241" s="16">
        <v>5307.4</v>
      </c>
      <c r="M241" s="16">
        <v>6542.8</v>
      </c>
      <c r="N241" s="16">
        <v>6789.7</v>
      </c>
      <c r="O241" s="16">
        <v>5493.6</v>
      </c>
      <c r="P241" s="16">
        <v>7638.6</v>
      </c>
      <c r="Q241" s="17">
        <v>11061.6</v>
      </c>
      <c r="R241" s="17">
        <v>13940.2</v>
      </c>
      <c r="S241" s="31">
        <v>14420.67866</v>
      </c>
    </row>
    <row r="242" spans="1:64" s="6" customFormat="1">
      <c r="A242" s="160"/>
      <c r="B242" s="166"/>
      <c r="C242" s="33" t="s">
        <v>276</v>
      </c>
      <c r="D242" s="165"/>
      <c r="E242" s="20">
        <v>82.7</v>
      </c>
      <c r="F242" s="20">
        <v>96.3</v>
      </c>
      <c r="G242" s="20">
        <v>79.599999999999994</v>
      </c>
      <c r="H242" s="47">
        <v>61.8</v>
      </c>
      <c r="I242" s="20">
        <v>61.6</v>
      </c>
      <c r="J242" s="124">
        <v>76.900000000000006</v>
      </c>
      <c r="K242" s="20">
        <v>55.8</v>
      </c>
      <c r="L242" s="16">
        <v>67.7</v>
      </c>
      <c r="M242" s="16">
        <v>85.9</v>
      </c>
      <c r="N242" s="16">
        <v>68.099999999999994</v>
      </c>
      <c r="O242" s="16">
        <v>57.3</v>
      </c>
      <c r="P242" s="16">
        <v>112.8</v>
      </c>
      <c r="Q242" s="17">
        <v>93.4</v>
      </c>
      <c r="R242" s="17">
        <v>112.7</v>
      </c>
      <c r="S242" s="31">
        <v>100.71212</v>
      </c>
    </row>
    <row r="243" spans="1:64" s="6" customFormat="1">
      <c r="A243" s="160"/>
      <c r="B243" s="166"/>
      <c r="C243" s="33" t="s">
        <v>277</v>
      </c>
      <c r="D243" s="165"/>
      <c r="E243" s="20">
        <v>30.5</v>
      </c>
      <c r="F243" s="20">
        <v>37.9</v>
      </c>
      <c r="G243" s="20">
        <v>12.3</v>
      </c>
      <c r="H243" s="47">
        <v>13</v>
      </c>
      <c r="I243" s="20">
        <v>13.5</v>
      </c>
      <c r="J243" s="124">
        <v>66.599999999999994</v>
      </c>
      <c r="K243" s="20">
        <v>8.5</v>
      </c>
      <c r="L243" s="16">
        <v>11.6</v>
      </c>
      <c r="M243" s="16">
        <v>21.2</v>
      </c>
      <c r="N243" s="16">
        <v>27.8</v>
      </c>
      <c r="O243" s="16">
        <v>21.4</v>
      </c>
      <c r="P243" s="16">
        <v>223.3</v>
      </c>
      <c r="Q243" s="17">
        <v>127.5</v>
      </c>
      <c r="R243" s="17">
        <v>126.4</v>
      </c>
      <c r="S243" s="31">
        <v>52.55986</v>
      </c>
    </row>
    <row r="244" spans="1:64" s="6" customFormat="1">
      <c r="A244" s="160"/>
      <c r="B244" s="166"/>
      <c r="C244" s="33" t="s">
        <v>278</v>
      </c>
      <c r="D244" s="165"/>
      <c r="E244" s="20">
        <v>2.7</v>
      </c>
      <c r="F244" s="20">
        <v>11</v>
      </c>
      <c r="G244" s="20">
        <v>5.6</v>
      </c>
      <c r="H244" s="47">
        <v>10.5</v>
      </c>
      <c r="I244" s="20">
        <v>24.5</v>
      </c>
      <c r="J244" s="124">
        <v>20.3</v>
      </c>
      <c r="K244" s="20">
        <v>14</v>
      </c>
      <c r="L244" s="16">
        <v>14.8</v>
      </c>
      <c r="M244" s="16">
        <v>26.5</v>
      </c>
      <c r="N244" s="16">
        <v>15.5</v>
      </c>
      <c r="O244" s="16">
        <v>9.6</v>
      </c>
      <c r="P244" s="16">
        <v>17.7</v>
      </c>
      <c r="Q244" s="17">
        <v>15.2</v>
      </c>
      <c r="R244" s="17">
        <v>15</v>
      </c>
      <c r="S244" s="31">
        <v>12.557919999999999</v>
      </c>
    </row>
    <row r="245" spans="1:64" s="6" customFormat="1">
      <c r="A245" s="160"/>
      <c r="B245" s="166"/>
      <c r="C245" s="33" t="s">
        <v>279</v>
      </c>
      <c r="D245" s="165"/>
      <c r="E245" s="20">
        <v>6</v>
      </c>
      <c r="F245" s="20">
        <v>5</v>
      </c>
      <c r="G245" s="20">
        <v>3.6</v>
      </c>
      <c r="H245" s="47">
        <v>3.9</v>
      </c>
      <c r="I245" s="20">
        <v>15.4</v>
      </c>
      <c r="J245" s="124">
        <v>18.7</v>
      </c>
      <c r="K245" s="20">
        <v>10.5</v>
      </c>
      <c r="L245" s="16">
        <v>8.3000000000000007</v>
      </c>
      <c r="M245" s="16">
        <v>7.6</v>
      </c>
      <c r="N245" s="16">
        <v>26</v>
      </c>
      <c r="O245" s="16">
        <v>10.8</v>
      </c>
      <c r="P245" s="16">
        <v>31</v>
      </c>
      <c r="Q245" s="17">
        <v>9.9</v>
      </c>
      <c r="R245" s="17">
        <v>36.6</v>
      </c>
      <c r="S245" s="31">
        <v>166.39703</v>
      </c>
    </row>
    <row r="246" spans="1:64" s="6" customFormat="1">
      <c r="A246" s="160"/>
      <c r="B246" s="166"/>
      <c r="C246" s="33" t="s">
        <v>280</v>
      </c>
      <c r="D246" s="165"/>
      <c r="E246" s="20">
        <v>141.6</v>
      </c>
      <c r="F246" s="20">
        <v>90.8</v>
      </c>
      <c r="G246" s="20">
        <v>117.3</v>
      </c>
      <c r="H246" s="47">
        <v>135.5</v>
      </c>
      <c r="I246" s="20">
        <v>1.2</v>
      </c>
      <c r="J246" s="124">
        <v>1.6</v>
      </c>
      <c r="K246" s="20">
        <v>3.7</v>
      </c>
      <c r="L246" s="16">
        <v>2.4</v>
      </c>
      <c r="M246" s="16">
        <v>2.2999999999999998</v>
      </c>
      <c r="N246" s="16">
        <v>1.4</v>
      </c>
      <c r="O246" s="16">
        <v>0.7</v>
      </c>
      <c r="P246" s="16">
        <v>0.8</v>
      </c>
      <c r="Q246" s="17">
        <v>1.4</v>
      </c>
      <c r="R246" s="17">
        <v>1.5</v>
      </c>
      <c r="S246" s="31">
        <v>0.91725000000000001</v>
      </c>
    </row>
    <row r="247" spans="1:64" s="6" customFormat="1">
      <c r="A247" s="160"/>
      <c r="B247" s="166"/>
      <c r="C247" s="33" t="s">
        <v>281</v>
      </c>
      <c r="D247" s="165"/>
      <c r="E247" s="20">
        <v>67.400000000000006</v>
      </c>
      <c r="F247" s="20">
        <v>20</v>
      </c>
      <c r="G247" s="20">
        <v>11.9</v>
      </c>
      <c r="H247" s="47">
        <v>200.7</v>
      </c>
      <c r="I247" s="20">
        <v>398.7</v>
      </c>
      <c r="J247" s="124">
        <v>337.7</v>
      </c>
      <c r="K247" s="20">
        <v>557.20000000000005</v>
      </c>
      <c r="L247" s="16">
        <v>660.5</v>
      </c>
      <c r="M247" s="16">
        <v>172.9</v>
      </c>
      <c r="N247" s="16">
        <v>291.10000000000002</v>
      </c>
      <c r="O247" s="16">
        <v>84.1</v>
      </c>
      <c r="P247" s="16">
        <v>10.1</v>
      </c>
      <c r="Q247" s="17">
        <v>12.4</v>
      </c>
      <c r="R247" s="17">
        <v>7.4</v>
      </c>
      <c r="S247" s="31">
        <v>3.5223300000000002</v>
      </c>
    </row>
    <row r="248" spans="1:64" s="6" customFormat="1">
      <c r="A248" s="160"/>
      <c r="B248" s="166"/>
      <c r="C248" s="33" t="s">
        <v>282</v>
      </c>
      <c r="D248" s="165"/>
      <c r="E248" s="20">
        <v>31.8</v>
      </c>
      <c r="F248" s="20">
        <v>49.8</v>
      </c>
      <c r="G248" s="20">
        <v>31.6</v>
      </c>
      <c r="H248" s="47">
        <v>51.5</v>
      </c>
      <c r="I248" s="20">
        <v>51.4</v>
      </c>
      <c r="J248" s="124">
        <v>43.4</v>
      </c>
      <c r="K248" s="20">
        <v>33.6</v>
      </c>
      <c r="L248" s="16">
        <v>43.3</v>
      </c>
      <c r="M248" s="16">
        <v>54.1</v>
      </c>
      <c r="N248" s="16">
        <v>45.3</v>
      </c>
      <c r="O248" s="16">
        <v>19.399999999999999</v>
      </c>
      <c r="P248" s="16">
        <v>35.6</v>
      </c>
      <c r="Q248" s="17">
        <v>88.1</v>
      </c>
      <c r="R248" s="17">
        <v>99</v>
      </c>
      <c r="S248" s="31">
        <v>59.63458</v>
      </c>
    </row>
    <row r="249" spans="1:64" s="74" customFormat="1">
      <c r="A249" s="160"/>
      <c r="B249" s="166"/>
      <c r="C249" s="33" t="s">
        <v>283</v>
      </c>
      <c r="D249" s="165"/>
      <c r="E249" s="20">
        <v>2.9103000000000003</v>
      </c>
      <c r="F249" s="20">
        <v>18.027699999999999</v>
      </c>
      <c r="G249" s="20">
        <v>8.9251000000000005</v>
      </c>
      <c r="H249" s="47">
        <v>3.0739000000000001</v>
      </c>
      <c r="I249" s="20">
        <v>28.052</v>
      </c>
      <c r="J249" s="124">
        <v>109.16760000000001</v>
      </c>
      <c r="K249" s="20">
        <v>230.7039</v>
      </c>
      <c r="L249" s="16">
        <v>0.65829739000000009</v>
      </c>
      <c r="M249" s="16">
        <v>0.73871037699999997</v>
      </c>
      <c r="N249" s="16">
        <v>74.98634353300001</v>
      </c>
      <c r="O249" s="16">
        <v>1681.588922574</v>
      </c>
      <c r="P249" s="16">
        <v>869.73846385399997</v>
      </c>
      <c r="Q249" s="17">
        <v>1030.7</v>
      </c>
      <c r="R249" s="17">
        <v>666.3</v>
      </c>
      <c r="S249" s="31">
        <v>744.97545000000002</v>
      </c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</row>
    <row r="250" spans="1:64" s="74" customFormat="1">
      <c r="A250" s="160"/>
      <c r="B250" s="166"/>
      <c r="C250" s="75" t="s">
        <v>284</v>
      </c>
      <c r="D250" s="165"/>
      <c r="E250" s="20">
        <v>2.4719000000000002</v>
      </c>
      <c r="F250" s="20">
        <v>3.4245000000000001</v>
      </c>
      <c r="G250" s="20">
        <v>4.3380000000000001</v>
      </c>
      <c r="H250" s="47">
        <v>8.1616</v>
      </c>
      <c r="I250" s="20">
        <v>14.1593</v>
      </c>
      <c r="J250" s="124">
        <v>26.649799999999999</v>
      </c>
      <c r="K250" s="20">
        <v>16.9132</v>
      </c>
      <c r="L250" s="16">
        <v>26.119536374999999</v>
      </c>
      <c r="M250" s="16">
        <v>30.008400000000002</v>
      </c>
      <c r="N250" s="16">
        <v>154.5806</v>
      </c>
      <c r="O250" s="16">
        <v>151.25139999999999</v>
      </c>
      <c r="P250" s="16">
        <v>254.09127486199998</v>
      </c>
      <c r="Q250" s="17">
        <v>9</v>
      </c>
      <c r="R250" s="17">
        <v>8.6</v>
      </c>
      <c r="S250" s="31">
        <v>10.417310000000001</v>
      </c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</row>
    <row r="251" spans="1:64" s="6" customFormat="1">
      <c r="A251" s="160"/>
      <c r="B251" s="166"/>
      <c r="C251" s="33" t="s">
        <v>92</v>
      </c>
      <c r="D251" s="165"/>
      <c r="E251" s="20">
        <f>E237-SUM(E241:E250)</f>
        <v>74.117799999999988</v>
      </c>
      <c r="F251" s="20">
        <f t="shared" ref="F251:S251" si="18">F237-SUM(F241:F250)</f>
        <v>45.347800000000461</v>
      </c>
      <c r="G251" s="20">
        <f t="shared" si="18"/>
        <v>49.836899999998423</v>
      </c>
      <c r="H251" s="76">
        <f t="shared" si="18"/>
        <v>74.664499999998952</v>
      </c>
      <c r="I251" s="77">
        <f t="shared" si="18"/>
        <v>92.388700000001336</v>
      </c>
      <c r="J251" s="77">
        <f t="shared" si="18"/>
        <v>58.182600000001003</v>
      </c>
      <c r="K251" s="77">
        <f t="shared" si="18"/>
        <v>83.782899999999245</v>
      </c>
      <c r="L251" s="77">
        <f t="shared" si="18"/>
        <v>57.822166234999713</v>
      </c>
      <c r="M251" s="77">
        <f t="shared" si="18"/>
        <v>67.752889623000556</v>
      </c>
      <c r="N251" s="77">
        <f t="shared" si="18"/>
        <v>125.13305646699973</v>
      </c>
      <c r="O251" s="77">
        <f t="shared" si="18"/>
        <v>46.559677425999325</v>
      </c>
      <c r="P251" s="77">
        <f t="shared" si="18"/>
        <v>47.370261283998843</v>
      </c>
      <c r="Q251" s="77">
        <f t="shared" si="18"/>
        <v>89.399999999999636</v>
      </c>
      <c r="R251" s="77">
        <f t="shared" si="18"/>
        <v>173.19999999999891</v>
      </c>
      <c r="S251" s="77">
        <f t="shared" si="18"/>
        <v>211.0274900000004</v>
      </c>
    </row>
    <row r="252" spans="1:64" s="6" customFormat="1">
      <c r="A252" s="160"/>
      <c r="B252" s="166" t="s">
        <v>285</v>
      </c>
      <c r="C252" s="33" t="s">
        <v>286</v>
      </c>
      <c r="D252" s="165" t="s">
        <v>111</v>
      </c>
      <c r="E252" s="20">
        <v>60.201459800000002</v>
      </c>
      <c r="F252" s="20">
        <v>29.620812115</v>
      </c>
      <c r="G252" s="20">
        <v>15.540161015000001</v>
      </c>
      <c r="H252" s="123">
        <v>20.411180096999999</v>
      </c>
      <c r="I252" s="123">
        <v>17.248525934</v>
      </c>
      <c r="J252" s="123">
        <v>44.8197615999999</v>
      </c>
      <c r="K252" s="123">
        <v>60.727499999999999</v>
      </c>
      <c r="L252" s="25">
        <v>131.1</v>
      </c>
      <c r="M252" s="141">
        <v>189.1</v>
      </c>
      <c r="N252" s="141">
        <v>144.4</v>
      </c>
      <c r="O252" s="25">
        <v>109.27990000000001</v>
      </c>
      <c r="P252" s="25">
        <v>155.7671</v>
      </c>
      <c r="Q252" s="17">
        <v>149.77987100000001</v>
      </c>
      <c r="R252" s="17">
        <v>450.98237799999998</v>
      </c>
      <c r="S252" s="31">
        <v>309.81739647000001</v>
      </c>
    </row>
    <row r="253" spans="1:64" s="6" customFormat="1">
      <c r="A253" s="160"/>
      <c r="B253" s="166"/>
      <c r="C253" s="33" t="s">
        <v>287</v>
      </c>
      <c r="D253" s="165"/>
      <c r="E253" s="20">
        <v>4.2736453000000001</v>
      </c>
      <c r="F253" s="20">
        <v>4.876723717</v>
      </c>
      <c r="G253" s="20">
        <v>5.9718007699999998</v>
      </c>
      <c r="H253" s="123">
        <v>9.6440129649999999</v>
      </c>
      <c r="I253" s="123">
        <v>3.1226040130000001</v>
      </c>
      <c r="J253" s="123">
        <v>2.0728807919999999</v>
      </c>
      <c r="K253" s="123">
        <v>4.0418000000000003</v>
      </c>
      <c r="L253" s="25">
        <v>6.4</v>
      </c>
      <c r="M253" s="141">
        <v>2.7</v>
      </c>
      <c r="N253" s="141">
        <v>4.0999999999999996</v>
      </c>
      <c r="O253" s="25">
        <v>2.4615</v>
      </c>
      <c r="P253" s="25">
        <v>1.5252999999999999</v>
      </c>
      <c r="Q253" s="17">
        <v>2.197028</v>
      </c>
      <c r="R253" s="17">
        <v>8.0341500000000003</v>
      </c>
      <c r="S253" s="31">
        <v>2.8817264499999999</v>
      </c>
    </row>
    <row r="254" spans="1:64" s="6" customFormat="1">
      <c r="A254" s="160"/>
      <c r="B254" s="166"/>
      <c r="C254" s="33" t="s">
        <v>288</v>
      </c>
      <c r="D254" s="165"/>
      <c r="E254" s="20">
        <v>1505.0442495</v>
      </c>
      <c r="F254" s="20">
        <v>1977.914853278</v>
      </c>
      <c r="G254" s="20">
        <v>1873.2534740829999</v>
      </c>
      <c r="H254" s="123">
        <v>2123.8708196960001</v>
      </c>
      <c r="I254" s="123">
        <v>3638.1241875619999</v>
      </c>
      <c r="J254" s="123">
        <v>3033.8221612029502</v>
      </c>
      <c r="K254" s="123">
        <v>2470.7678999999998</v>
      </c>
      <c r="L254" s="25">
        <v>2599.3000000000002</v>
      </c>
      <c r="M254" s="25">
        <v>3243.5</v>
      </c>
      <c r="N254" s="25">
        <v>3289.9</v>
      </c>
      <c r="O254" s="25">
        <v>3230.2727999999997</v>
      </c>
      <c r="P254" s="25">
        <v>4801.0861999999988</v>
      </c>
      <c r="Q254" s="17">
        <v>4272.938498999998</v>
      </c>
      <c r="R254" s="17">
        <v>4324.3577489999998</v>
      </c>
      <c r="S254" s="31">
        <v>5164.2646588090001</v>
      </c>
    </row>
    <row r="255" spans="1:64" s="6" customFormat="1">
      <c r="A255" s="160"/>
      <c r="B255" s="166"/>
      <c r="C255" s="102" t="s">
        <v>289</v>
      </c>
      <c r="D255" s="165"/>
      <c r="E255" s="20">
        <v>1055.6424515000001</v>
      </c>
      <c r="F255" s="20">
        <v>2554.6090574320001</v>
      </c>
      <c r="G255" s="20">
        <v>2259.3757779590001</v>
      </c>
      <c r="H255" s="123">
        <v>1650.007215542</v>
      </c>
      <c r="I255" s="123">
        <v>1496.1007164709999</v>
      </c>
      <c r="J255" s="123">
        <v>949.73189701900196</v>
      </c>
      <c r="K255" s="123">
        <v>1316.6917000000001</v>
      </c>
      <c r="L255" s="25">
        <v>2648.9</v>
      </c>
      <c r="M255" s="25">
        <v>3210.4</v>
      </c>
      <c r="N255" s="25">
        <v>3485.1</v>
      </c>
      <c r="O255" s="25">
        <v>2281.5903512970071</v>
      </c>
      <c r="P255" s="25">
        <v>3056.5653000000002</v>
      </c>
      <c r="Q255" s="17">
        <v>6746.6464019999994</v>
      </c>
      <c r="R255" s="17">
        <v>9280.1114379999999</v>
      </c>
      <c r="S255" s="31">
        <v>9027.7774129770005</v>
      </c>
    </row>
    <row r="256" spans="1:64" s="6" customFormat="1">
      <c r="A256" s="160"/>
      <c r="B256" s="166"/>
      <c r="C256" s="33" t="s">
        <v>290</v>
      </c>
      <c r="D256" s="165"/>
      <c r="E256" s="108">
        <v>4.5785000000000001E-3</v>
      </c>
      <c r="F256" s="108">
        <v>1.0541818E-2</v>
      </c>
      <c r="G256" s="108">
        <v>3.4322724999999998E-2</v>
      </c>
      <c r="H256" s="142">
        <v>5.4267040000000001E-3</v>
      </c>
      <c r="I256" s="142">
        <v>1.1765054E-2</v>
      </c>
      <c r="J256" s="123">
        <v>7.1705780999999996E-2</v>
      </c>
      <c r="K256" s="123">
        <v>0.70050000000000001</v>
      </c>
      <c r="L256" s="25">
        <v>0.4</v>
      </c>
      <c r="M256" s="141">
        <v>0.5</v>
      </c>
      <c r="N256" s="141">
        <v>0.7</v>
      </c>
      <c r="O256" s="25">
        <v>0.60580000000000001</v>
      </c>
      <c r="P256" s="25">
        <v>0.97640000000000005</v>
      </c>
      <c r="Q256" s="17">
        <v>2.6163970000000005</v>
      </c>
      <c r="R256" s="17">
        <v>3.1108440000000002</v>
      </c>
      <c r="S256" s="31">
        <v>2.4864614399999998</v>
      </c>
    </row>
    <row r="257" spans="1:19" s="6" customFormat="1">
      <c r="A257" s="160"/>
      <c r="B257" s="166"/>
      <c r="C257" s="33" t="s">
        <v>291</v>
      </c>
      <c r="D257" s="165"/>
      <c r="E257" s="20">
        <v>1.2658506</v>
      </c>
      <c r="F257" s="20">
        <v>1.416462839</v>
      </c>
      <c r="G257" s="20">
        <v>1.534902561</v>
      </c>
      <c r="H257" s="123">
        <v>1.9772393420000001</v>
      </c>
      <c r="I257" s="123">
        <v>2.2035663319999998</v>
      </c>
      <c r="J257" s="123">
        <v>2.393043112</v>
      </c>
      <c r="K257" s="123">
        <v>3.3460999999999999</v>
      </c>
      <c r="L257" s="25">
        <v>2.7</v>
      </c>
      <c r="M257" s="141">
        <v>1.3</v>
      </c>
      <c r="N257" s="141">
        <v>2.9</v>
      </c>
      <c r="O257" s="25">
        <v>0.51600000000000001</v>
      </c>
      <c r="P257" s="25">
        <v>1.2212000000000001</v>
      </c>
      <c r="Q257" s="17">
        <v>2.7723090000000004</v>
      </c>
      <c r="R257" s="17">
        <v>6.8134170000000003</v>
      </c>
      <c r="S257" s="31">
        <v>5.9572987289999997</v>
      </c>
    </row>
    <row r="258" spans="1:19" s="6" customFormat="1">
      <c r="A258" s="160"/>
      <c r="B258" s="166"/>
      <c r="C258" s="33" t="s">
        <v>292</v>
      </c>
      <c r="D258" s="165"/>
      <c r="E258" s="20">
        <v>53.933217200000001</v>
      </c>
      <c r="F258" s="20">
        <v>77.997608291000006</v>
      </c>
      <c r="G258" s="20">
        <v>54.292121475000002</v>
      </c>
      <c r="H258" s="123">
        <v>57.918499173000001</v>
      </c>
      <c r="I258" s="123">
        <v>86.739374495000007</v>
      </c>
      <c r="J258" s="123">
        <v>111.44837065999999</v>
      </c>
      <c r="K258" s="123">
        <v>116.2226</v>
      </c>
      <c r="L258" s="25">
        <v>129.4</v>
      </c>
      <c r="M258" s="141">
        <v>117.3</v>
      </c>
      <c r="N258" s="141">
        <v>95.7</v>
      </c>
      <c r="O258" s="25">
        <v>79.938600000000022</v>
      </c>
      <c r="P258" s="25">
        <v>126.29600000000002</v>
      </c>
      <c r="Q258" s="17">
        <v>122.33784099999997</v>
      </c>
      <c r="R258" s="17">
        <v>171.845823</v>
      </c>
      <c r="S258" s="31">
        <v>184.43424161499999</v>
      </c>
    </row>
    <row r="259" spans="1:19" s="6" customFormat="1">
      <c r="A259" s="160"/>
      <c r="B259" s="166"/>
      <c r="C259" s="102" t="s">
        <v>293</v>
      </c>
      <c r="D259" s="165"/>
      <c r="E259" s="20">
        <v>22.807683300000001</v>
      </c>
      <c r="F259" s="20">
        <v>23.633786319999999</v>
      </c>
      <c r="G259" s="20">
        <v>24.328935830999999</v>
      </c>
      <c r="H259" s="123">
        <v>66.642249809999996</v>
      </c>
      <c r="I259" s="123">
        <v>93.615578589999998</v>
      </c>
      <c r="J259" s="123">
        <v>71.3902331289991</v>
      </c>
      <c r="K259" s="123">
        <v>138.29130000000001</v>
      </c>
      <c r="L259" s="25">
        <v>39.799999999999997</v>
      </c>
      <c r="M259" s="141">
        <v>50</v>
      </c>
      <c r="N259" s="141">
        <v>114.1</v>
      </c>
      <c r="O259" s="25">
        <v>36.139499999999998</v>
      </c>
      <c r="P259" s="25">
        <v>43.034600000000012</v>
      </c>
      <c r="Q259" s="17">
        <v>58.764797999999978</v>
      </c>
      <c r="R259" s="17">
        <v>144.95379800000001</v>
      </c>
      <c r="S259" s="31">
        <v>140.03819105599999</v>
      </c>
    </row>
    <row r="260" spans="1:19" s="6" customFormat="1">
      <c r="A260" s="160"/>
      <c r="B260" s="166"/>
      <c r="C260" s="33" t="s">
        <v>294</v>
      </c>
      <c r="D260" s="165"/>
      <c r="E260" s="20">
        <v>26.9900631</v>
      </c>
      <c r="F260" s="20">
        <v>37.638516903000003</v>
      </c>
      <c r="G260" s="20">
        <v>28.043897133000002</v>
      </c>
      <c r="H260" s="123">
        <v>28.752654489000001</v>
      </c>
      <c r="I260" s="123">
        <v>31.920308142</v>
      </c>
      <c r="J260" s="123">
        <v>32.962833308999997</v>
      </c>
      <c r="K260" s="123">
        <v>47.137300000000003</v>
      </c>
      <c r="L260" s="25">
        <v>47.3</v>
      </c>
      <c r="M260" s="141">
        <v>52.5</v>
      </c>
      <c r="N260" s="141">
        <v>64.400000000000006</v>
      </c>
      <c r="O260" s="25">
        <v>47.85420000000002</v>
      </c>
      <c r="P260" s="25">
        <v>50.124099999999991</v>
      </c>
      <c r="Q260" s="17">
        <v>53.114380000000011</v>
      </c>
      <c r="R260" s="17">
        <v>58.671529</v>
      </c>
      <c r="S260" s="31">
        <v>46.334817166000001</v>
      </c>
    </row>
    <row r="261" spans="1:19" s="6" customFormat="1">
      <c r="A261" s="160"/>
      <c r="B261" s="166"/>
      <c r="C261" s="33" t="s">
        <v>295</v>
      </c>
      <c r="D261" s="165"/>
      <c r="E261" s="20">
        <v>178.33900120000001</v>
      </c>
      <c r="F261" s="20">
        <v>109.777973785</v>
      </c>
      <c r="G261" s="20">
        <v>122.29385164</v>
      </c>
      <c r="H261" s="123">
        <v>309.82654851000001</v>
      </c>
      <c r="I261" s="123">
        <v>405.24428298700002</v>
      </c>
      <c r="J261" s="123">
        <v>420.56757087250003</v>
      </c>
      <c r="K261" s="123">
        <v>758.40869999999995</v>
      </c>
      <c r="L261" s="25">
        <v>595.4</v>
      </c>
      <c r="M261" s="141">
        <v>144.5</v>
      </c>
      <c r="N261" s="141">
        <v>418.4</v>
      </c>
      <c r="O261" s="25">
        <v>1787.6522</v>
      </c>
      <c r="P261" s="25">
        <v>1004.5272</v>
      </c>
      <c r="Q261" s="17">
        <v>1127.4214589999997</v>
      </c>
      <c r="R261" s="17">
        <v>738.01629000000003</v>
      </c>
      <c r="S261" s="31">
        <v>899.38570121999999</v>
      </c>
    </row>
    <row r="262" spans="1:19" s="6" customFormat="1">
      <c r="A262" s="160"/>
      <c r="B262" s="161" t="s">
        <v>296</v>
      </c>
      <c r="C262" s="33" t="s">
        <v>195</v>
      </c>
      <c r="D262" s="162" t="s">
        <v>149</v>
      </c>
      <c r="E262" s="20">
        <v>568.70000000000005</v>
      </c>
      <c r="F262" s="20">
        <v>575.9</v>
      </c>
      <c r="G262" s="20">
        <v>574.29999999999995</v>
      </c>
      <c r="H262" s="47">
        <v>649.79999999999995</v>
      </c>
      <c r="I262" s="20">
        <v>1379</v>
      </c>
      <c r="J262" s="20">
        <v>1477.8</v>
      </c>
      <c r="K262" s="124">
        <v>1562</v>
      </c>
      <c r="L262" s="16">
        <v>1447.2</v>
      </c>
      <c r="M262" s="16">
        <v>1436.7</v>
      </c>
      <c r="N262" s="16">
        <v>1403.6</v>
      </c>
      <c r="O262" s="16">
        <v>1395.1</v>
      </c>
      <c r="P262" s="16">
        <v>1282.5</v>
      </c>
      <c r="Q262" s="17">
        <v>1453.3</v>
      </c>
      <c r="R262" s="17">
        <v>1525</v>
      </c>
      <c r="S262" s="31">
        <v>1695.4</v>
      </c>
    </row>
    <row r="263" spans="1:19" s="6" customFormat="1">
      <c r="A263" s="160"/>
      <c r="B263" s="161"/>
      <c r="C263" s="33" t="s">
        <v>297</v>
      </c>
      <c r="D263" s="162"/>
      <c r="E263" s="20">
        <v>405.6</v>
      </c>
      <c r="F263" s="20">
        <v>407.1</v>
      </c>
      <c r="G263" s="20">
        <v>428.9</v>
      </c>
      <c r="H263" s="47">
        <v>338.1</v>
      </c>
      <c r="I263" s="20">
        <v>313.7</v>
      </c>
      <c r="J263" s="124">
        <v>280.10000000000002</v>
      </c>
      <c r="K263" s="124">
        <v>248.8</v>
      </c>
      <c r="L263" s="16">
        <v>319.3</v>
      </c>
      <c r="M263" s="16">
        <v>555.20000000000005</v>
      </c>
      <c r="N263" s="16">
        <v>700.1</v>
      </c>
      <c r="O263" s="16">
        <v>678.9</v>
      </c>
      <c r="P263" s="16">
        <v>644.29999999999995</v>
      </c>
      <c r="Q263" s="17">
        <v>387.7</v>
      </c>
      <c r="R263" s="17">
        <v>1087.8</v>
      </c>
      <c r="S263" s="31">
        <v>1369.1</v>
      </c>
    </row>
    <row r="264" spans="1:19" s="6" customFormat="1">
      <c r="A264" s="160"/>
      <c r="B264" s="161"/>
      <c r="C264" s="33" t="s">
        <v>298</v>
      </c>
      <c r="D264" s="162"/>
      <c r="E264" s="20">
        <v>119.8</v>
      </c>
      <c r="F264" s="20">
        <v>121.2</v>
      </c>
      <c r="G264" s="20">
        <v>140.9</v>
      </c>
      <c r="H264" s="47">
        <v>130.9</v>
      </c>
      <c r="I264" s="20">
        <v>99.4</v>
      </c>
      <c r="J264" s="124">
        <v>84.1</v>
      </c>
      <c r="K264" s="124">
        <v>126</v>
      </c>
      <c r="L264" s="16">
        <v>118.2</v>
      </c>
      <c r="M264" s="16">
        <v>123.9</v>
      </c>
      <c r="N264" s="16">
        <v>134.80000000000001</v>
      </c>
      <c r="O264" s="16">
        <v>134.1</v>
      </c>
      <c r="P264" s="16">
        <v>112.6</v>
      </c>
      <c r="Q264" s="17">
        <v>141.19999999999999</v>
      </c>
      <c r="R264" s="17">
        <v>150.5</v>
      </c>
      <c r="S264" s="31">
        <v>126.2</v>
      </c>
    </row>
    <row r="265" spans="1:19" s="6" customFormat="1" ht="12" customHeight="1">
      <c r="A265" s="160"/>
      <c r="B265" s="161"/>
      <c r="C265" s="33" t="s">
        <v>299</v>
      </c>
      <c r="D265" s="162"/>
      <c r="E265" s="20">
        <v>4.8</v>
      </c>
      <c r="F265" s="20">
        <v>4.2</v>
      </c>
      <c r="G265" s="20">
        <v>4.3</v>
      </c>
      <c r="H265" s="47">
        <v>4</v>
      </c>
      <c r="I265" s="20">
        <v>4</v>
      </c>
      <c r="J265" s="124">
        <v>5</v>
      </c>
      <c r="K265" s="124">
        <v>5.8</v>
      </c>
      <c r="L265" s="16">
        <v>6.5</v>
      </c>
      <c r="M265" s="16">
        <v>6</v>
      </c>
      <c r="N265" s="16">
        <v>5.7</v>
      </c>
      <c r="O265" s="16">
        <v>6.4</v>
      </c>
      <c r="P265" s="16">
        <v>7.3</v>
      </c>
      <c r="Q265" s="17">
        <v>6.5</v>
      </c>
      <c r="R265" s="17">
        <v>6.4</v>
      </c>
      <c r="S265" s="31">
        <v>6</v>
      </c>
    </row>
    <row r="266" spans="1:19" s="6" customFormat="1">
      <c r="A266" s="160"/>
      <c r="B266" s="161"/>
      <c r="C266" s="33" t="s">
        <v>189</v>
      </c>
      <c r="D266" s="162"/>
      <c r="E266" s="20">
        <v>16726.2</v>
      </c>
      <c r="F266" s="20">
        <v>21296</v>
      </c>
      <c r="G266" s="20">
        <v>20915.5</v>
      </c>
      <c r="H266" s="47">
        <v>18373.099999999999</v>
      </c>
      <c r="I266" s="20">
        <v>19499</v>
      </c>
      <c r="J266" s="20">
        <v>14472.6</v>
      </c>
      <c r="K266" s="20">
        <v>25810.6</v>
      </c>
      <c r="L266" s="16">
        <v>33399.4</v>
      </c>
      <c r="M266" s="16">
        <v>36264.699999999997</v>
      </c>
      <c r="N266" s="16">
        <v>36604.1</v>
      </c>
      <c r="O266" s="16">
        <v>28676.9</v>
      </c>
      <c r="P266" s="16">
        <v>16117.6</v>
      </c>
      <c r="Q266" s="17">
        <v>31821.599999999999</v>
      </c>
      <c r="R266" s="17">
        <v>69612.5</v>
      </c>
      <c r="S266" s="31">
        <v>83754.7</v>
      </c>
    </row>
    <row r="267" spans="1:19" s="6" customFormat="1">
      <c r="A267" s="160"/>
      <c r="B267" s="161"/>
      <c r="C267" s="33" t="s">
        <v>191</v>
      </c>
      <c r="D267" s="10" t="s">
        <v>192</v>
      </c>
      <c r="E267" s="20">
        <v>2070.8368</v>
      </c>
      <c r="F267" s="20">
        <v>2553.6615000000002</v>
      </c>
      <c r="G267" s="20">
        <v>3567.9587000000001</v>
      </c>
      <c r="H267" s="67">
        <v>5243.8256000000001</v>
      </c>
      <c r="I267" s="17">
        <v>6885.0872399999998</v>
      </c>
      <c r="J267" s="17">
        <v>8135.1884900000005</v>
      </c>
      <c r="K267" s="17">
        <v>8015.8987999999999</v>
      </c>
      <c r="L267" s="25">
        <v>7514.1740999999993</v>
      </c>
      <c r="M267" s="25">
        <v>6189.8</v>
      </c>
      <c r="N267" s="25">
        <v>6545.2079000000003</v>
      </c>
      <c r="O267" s="25">
        <v>4070.5</v>
      </c>
      <c r="P267" s="25">
        <v>4348.8999999999996</v>
      </c>
      <c r="Q267" s="17">
        <v>2605.6999999999998</v>
      </c>
      <c r="R267" s="17">
        <v>4730.3999999999996</v>
      </c>
      <c r="S267" s="31">
        <v>4074.1</v>
      </c>
    </row>
    <row r="268" spans="1:19" s="6" customFormat="1">
      <c r="A268" s="160"/>
      <c r="B268" s="161"/>
      <c r="C268" s="33" t="s">
        <v>300</v>
      </c>
      <c r="D268" s="162" t="s">
        <v>199</v>
      </c>
      <c r="E268" s="20">
        <v>112.6</v>
      </c>
      <c r="F268" s="20">
        <v>163.4</v>
      </c>
      <c r="G268" s="20">
        <v>226.9</v>
      </c>
      <c r="H268" s="47">
        <v>482.9</v>
      </c>
      <c r="I268" s="20">
        <v>1519.6</v>
      </c>
      <c r="J268" s="20">
        <v>1703.3</v>
      </c>
      <c r="K268" s="20">
        <v>1466.5</v>
      </c>
      <c r="L268" s="16">
        <v>1015.9</v>
      </c>
      <c r="M268" s="16">
        <v>835.2</v>
      </c>
      <c r="N268" s="16">
        <v>712.5</v>
      </c>
      <c r="O268" s="16">
        <v>64.5</v>
      </c>
      <c r="P268" s="16">
        <v>235.2</v>
      </c>
      <c r="Q268" s="17">
        <v>458.6</v>
      </c>
      <c r="R268" s="17">
        <v>628.79999999999995</v>
      </c>
      <c r="S268" s="31">
        <v>1264.0999999999999</v>
      </c>
    </row>
    <row r="269" spans="1:19" s="6" customFormat="1">
      <c r="A269" s="160"/>
      <c r="B269" s="161"/>
      <c r="C269" s="33" t="s">
        <v>198</v>
      </c>
      <c r="D269" s="162"/>
      <c r="E269" s="20">
        <v>5.0999999999999996</v>
      </c>
      <c r="F269" s="20">
        <v>2.6</v>
      </c>
      <c r="G269" s="20">
        <v>2.8</v>
      </c>
      <c r="H269" s="47">
        <v>7.6</v>
      </c>
      <c r="I269" s="20">
        <v>10</v>
      </c>
      <c r="J269" s="124">
        <v>11.3</v>
      </c>
      <c r="K269" s="124">
        <v>19.2</v>
      </c>
      <c r="L269" s="16">
        <v>14.6</v>
      </c>
      <c r="M269" s="16">
        <v>3.4</v>
      </c>
      <c r="N269" s="16">
        <v>9.1</v>
      </c>
      <c r="O269" s="16">
        <v>30.5</v>
      </c>
      <c r="P269" s="16">
        <v>17.2</v>
      </c>
      <c r="Q269" s="17">
        <v>19.7</v>
      </c>
      <c r="R269" s="17">
        <v>11.73</v>
      </c>
      <c r="S269" s="17">
        <v>11.65</v>
      </c>
    </row>
    <row r="270" spans="1:19" s="6" customFormat="1">
      <c r="A270" s="160"/>
      <c r="B270" s="161"/>
      <c r="C270" s="33" t="s">
        <v>208</v>
      </c>
      <c r="D270" s="39" t="s">
        <v>149</v>
      </c>
      <c r="E270" s="20">
        <v>26.8</v>
      </c>
      <c r="F270" s="20">
        <v>10.199999999999999</v>
      </c>
      <c r="G270" s="20">
        <v>3.1</v>
      </c>
      <c r="H270" s="47">
        <v>3</v>
      </c>
      <c r="I270" s="20">
        <v>2.2999999999999998</v>
      </c>
      <c r="J270" s="124">
        <v>4.7</v>
      </c>
      <c r="K270" s="124">
        <v>8.9</v>
      </c>
      <c r="L270" s="16">
        <v>29.3</v>
      </c>
      <c r="M270" s="16">
        <v>39.4</v>
      </c>
      <c r="N270" s="16">
        <v>37.9</v>
      </c>
      <c r="O270" s="16">
        <v>19.399999999999999</v>
      </c>
      <c r="P270" s="16">
        <v>8.6</v>
      </c>
      <c r="Q270" s="17">
        <v>11.8</v>
      </c>
      <c r="R270" s="17">
        <v>45.9</v>
      </c>
      <c r="S270" s="31">
        <v>47.7</v>
      </c>
    </row>
    <row r="271" spans="1:19" s="6" customFormat="1">
      <c r="A271" s="160"/>
      <c r="B271" s="161"/>
      <c r="C271" s="18" t="s">
        <v>211</v>
      </c>
      <c r="D271" s="39" t="s">
        <v>199</v>
      </c>
      <c r="E271" s="20">
        <v>644.88040000000001</v>
      </c>
      <c r="F271" s="20">
        <v>712.95960000000002</v>
      </c>
      <c r="G271" s="20">
        <v>352.7276</v>
      </c>
      <c r="H271" s="47">
        <v>490.82940000000002</v>
      </c>
      <c r="I271" s="20">
        <v>339.64003000000002</v>
      </c>
      <c r="J271" s="124">
        <v>424.90090049999998</v>
      </c>
      <c r="K271" s="124">
        <v>415.46120000000002</v>
      </c>
      <c r="L271" s="16">
        <v>404.97415000000001</v>
      </c>
      <c r="M271" s="16">
        <v>445.81668000000002</v>
      </c>
      <c r="N271" s="16">
        <v>419.46879999999999</v>
      </c>
      <c r="O271" s="16">
        <v>503.1</v>
      </c>
      <c r="P271" s="16">
        <v>642.9</v>
      </c>
      <c r="Q271" s="17">
        <v>632.4</v>
      </c>
      <c r="R271" s="17">
        <v>517.29999999999995</v>
      </c>
      <c r="S271" s="31">
        <v>593.6</v>
      </c>
    </row>
    <row r="272" spans="1:19" s="6" customFormat="1">
      <c r="A272" s="160"/>
      <c r="B272" s="161"/>
      <c r="C272" s="18" t="s">
        <v>301</v>
      </c>
      <c r="D272" s="11" t="s">
        <v>302</v>
      </c>
      <c r="E272" s="20">
        <v>114.54989999999999</v>
      </c>
      <c r="F272" s="20">
        <v>48.497900000000001</v>
      </c>
      <c r="G272" s="20">
        <v>13.407999999999999</v>
      </c>
      <c r="H272" s="47">
        <v>136.96610000000001</v>
      </c>
      <c r="I272" s="20">
        <v>52.9634</v>
      </c>
      <c r="J272" s="124">
        <v>17.892700000000001</v>
      </c>
      <c r="K272" s="124">
        <v>30.195</v>
      </c>
      <c r="L272" s="16">
        <v>14.379350000000001</v>
      </c>
      <c r="M272" s="16">
        <v>27.805499999999999</v>
      </c>
      <c r="N272" s="16">
        <v>33.813300000000005</v>
      </c>
      <c r="O272" s="16">
        <v>46.4</v>
      </c>
      <c r="P272" s="16">
        <v>100.4</v>
      </c>
      <c r="Q272" s="17">
        <v>111.3</v>
      </c>
      <c r="R272" s="17">
        <v>266.89999999999998</v>
      </c>
      <c r="S272" s="31">
        <v>165.8</v>
      </c>
    </row>
    <row r="273" spans="1:64" s="6" customFormat="1">
      <c r="A273" s="160"/>
      <c r="B273" s="161"/>
      <c r="C273" s="33" t="s">
        <v>303</v>
      </c>
      <c r="D273" s="39" t="s">
        <v>304</v>
      </c>
      <c r="E273" s="20">
        <v>345.10599999999999</v>
      </c>
      <c r="F273" s="20">
        <v>273.58</v>
      </c>
      <c r="G273" s="20">
        <v>204.7</v>
      </c>
      <c r="H273" s="47">
        <v>350.20500000000004</v>
      </c>
      <c r="I273" s="20">
        <v>239.91</v>
      </c>
      <c r="J273" s="124">
        <v>117.85000000000001</v>
      </c>
      <c r="K273" s="124">
        <v>460.41999999999996</v>
      </c>
      <c r="L273" s="16">
        <v>171.02</v>
      </c>
      <c r="M273" s="16">
        <v>0.3</v>
      </c>
      <c r="N273" s="16">
        <v>592.79999999999995</v>
      </c>
      <c r="O273" s="16">
        <v>344</v>
      </c>
      <c r="P273" s="16">
        <v>332</v>
      </c>
      <c r="Q273" s="17">
        <v>106.3</v>
      </c>
      <c r="R273" s="17">
        <v>516.20000000000005</v>
      </c>
      <c r="S273" s="31">
        <v>282.83999999999997</v>
      </c>
    </row>
    <row r="274" spans="1:64" s="6" customFormat="1" ht="24.75">
      <c r="A274" s="160"/>
      <c r="B274" s="161"/>
      <c r="C274" s="21" t="s">
        <v>305</v>
      </c>
      <c r="D274" s="35" t="s">
        <v>306</v>
      </c>
      <c r="E274" s="20">
        <v>312.36464530000001</v>
      </c>
      <c r="F274" s="20">
        <v>519.31618049999997</v>
      </c>
      <c r="G274" s="20">
        <v>286.5334264</v>
      </c>
      <c r="H274" s="47">
        <v>297.40085599999998</v>
      </c>
      <c r="I274" s="20">
        <v>297.434482</v>
      </c>
      <c r="J274" s="124">
        <v>340.72385400000002</v>
      </c>
      <c r="K274" s="124">
        <v>177.32756000000001</v>
      </c>
      <c r="L274" s="16">
        <v>307.34515950000002</v>
      </c>
      <c r="M274" s="16">
        <v>341.2</v>
      </c>
      <c r="N274" s="16">
        <v>243.53110859999998</v>
      </c>
      <c r="O274" s="16">
        <v>157.8180232</v>
      </c>
      <c r="P274" s="16">
        <v>150.84945049999999</v>
      </c>
      <c r="Q274" s="17">
        <v>172.5</v>
      </c>
      <c r="R274" s="17">
        <v>109.17</v>
      </c>
      <c r="S274" s="31">
        <v>96.78</v>
      </c>
    </row>
    <row r="275" spans="1:64" s="74" customFormat="1">
      <c r="A275" s="160"/>
      <c r="B275" s="161"/>
      <c r="C275" s="21" t="s">
        <v>307</v>
      </c>
      <c r="D275" s="162" t="s">
        <v>149</v>
      </c>
      <c r="E275" s="20">
        <v>3.1</v>
      </c>
      <c r="F275" s="20">
        <v>2.8294999999999999</v>
      </c>
      <c r="G275" s="20">
        <v>3.5977999999999999</v>
      </c>
      <c r="H275" s="47">
        <v>4.0701999999999998</v>
      </c>
      <c r="I275" s="20">
        <v>4.0354000000000001</v>
      </c>
      <c r="J275" s="124">
        <v>5</v>
      </c>
      <c r="K275" s="124">
        <v>5.4</v>
      </c>
      <c r="L275" s="16">
        <v>5.4096525</v>
      </c>
      <c r="M275" s="16">
        <v>5.2866081999999999</v>
      </c>
      <c r="N275" s="16">
        <v>5.6887030000000003</v>
      </c>
      <c r="O275" s="16">
        <v>6.3398314000000004</v>
      </c>
      <c r="P275" s="16">
        <v>6.0268522000000004</v>
      </c>
      <c r="Q275" s="17">
        <v>6.4267000000000003</v>
      </c>
      <c r="R275" s="17">
        <v>5.4490999999999996</v>
      </c>
      <c r="S275" s="31">
        <v>4.7758000000000003</v>
      </c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</row>
    <row r="276" spans="1:64" s="6" customFormat="1">
      <c r="A276" s="160"/>
      <c r="B276" s="161"/>
      <c r="C276" s="33" t="s">
        <v>222</v>
      </c>
      <c r="D276" s="162"/>
      <c r="E276" s="20">
        <v>1</v>
      </c>
      <c r="F276" s="20">
        <v>0.5</v>
      </c>
      <c r="G276" s="20">
        <v>0.5</v>
      </c>
      <c r="H276" s="47">
        <v>0.6</v>
      </c>
      <c r="I276" s="20">
        <v>0.6</v>
      </c>
      <c r="J276" s="124">
        <v>0.6</v>
      </c>
      <c r="K276" s="124">
        <v>0.5</v>
      </c>
      <c r="L276" s="16">
        <v>0.6</v>
      </c>
      <c r="M276" s="16">
        <v>0.6</v>
      </c>
      <c r="N276" s="16">
        <v>0.5</v>
      </c>
      <c r="O276" s="16">
        <v>0.26</v>
      </c>
      <c r="P276" s="16">
        <v>0.42399999999999999</v>
      </c>
      <c r="Q276" s="17">
        <v>0.85699999999999998</v>
      </c>
      <c r="R276" s="17">
        <v>1.0011000000000001</v>
      </c>
      <c r="S276" s="31">
        <v>0.70730000000000004</v>
      </c>
    </row>
    <row r="277" spans="1:64" s="6" customFormat="1" ht="15" customHeight="1">
      <c r="A277" s="160"/>
      <c r="B277" s="161"/>
      <c r="C277" s="33" t="s">
        <v>308</v>
      </c>
      <c r="D277" s="162"/>
      <c r="E277" s="20">
        <v>7.9493878999999996</v>
      </c>
      <c r="F277" s="20">
        <v>8.4280668999999993</v>
      </c>
      <c r="G277" s="20">
        <v>4.4943171</v>
      </c>
      <c r="H277" s="47">
        <v>2.3703514999999999</v>
      </c>
      <c r="I277" s="20">
        <v>7.3512564999999999</v>
      </c>
      <c r="J277" s="124">
        <v>11.450320290000001</v>
      </c>
      <c r="K277" s="124">
        <v>14.0906103</v>
      </c>
      <c r="L277" s="16">
        <v>16.053799900000001</v>
      </c>
      <c r="M277" s="16">
        <v>12.2</v>
      </c>
      <c r="N277" s="16">
        <v>14.7577008</v>
      </c>
      <c r="O277" s="16">
        <v>8.5</v>
      </c>
      <c r="P277" s="16">
        <v>5.3</v>
      </c>
      <c r="Q277" s="17">
        <v>17.7</v>
      </c>
      <c r="R277" s="17">
        <v>13.3</v>
      </c>
      <c r="S277" s="31">
        <v>8.1999999999999993</v>
      </c>
    </row>
    <row r="278" spans="1:64" s="6" customFormat="1">
      <c r="A278" s="160"/>
      <c r="B278" s="161"/>
      <c r="C278" s="33" t="s">
        <v>309</v>
      </c>
      <c r="D278" s="162"/>
      <c r="E278" s="20">
        <v>1.1016466999999999</v>
      </c>
      <c r="F278" s="20">
        <v>1.0321088</v>
      </c>
      <c r="G278" s="20">
        <v>1.0322624</v>
      </c>
      <c r="H278" s="47">
        <v>0.99104159999999997</v>
      </c>
      <c r="I278" s="20">
        <v>1.0901090499999999</v>
      </c>
      <c r="J278" s="124">
        <v>0.48488870000000006</v>
      </c>
      <c r="K278" s="124">
        <v>0.81885600000000003</v>
      </c>
      <c r="L278" s="16">
        <v>1.1155556000000002</v>
      </c>
      <c r="M278" s="16">
        <v>0.7</v>
      </c>
      <c r="N278" s="16">
        <v>1.0508446999999999</v>
      </c>
      <c r="O278" s="16">
        <v>0.8367</v>
      </c>
      <c r="P278" s="16">
        <v>0.3291</v>
      </c>
      <c r="Q278" s="17">
        <v>2.1749000000000001</v>
      </c>
      <c r="R278" s="17">
        <v>1.0427999999999999</v>
      </c>
      <c r="S278" s="31">
        <v>1.1669</v>
      </c>
    </row>
    <row r="279" spans="1:64" s="6" customFormat="1" ht="15" customHeight="1">
      <c r="A279" s="160"/>
      <c r="B279" s="161"/>
      <c r="C279" s="33" t="s">
        <v>310</v>
      </c>
      <c r="D279" s="162"/>
      <c r="E279" s="20">
        <v>0.44150860000000003</v>
      </c>
      <c r="F279" s="20">
        <v>0.40076499999999998</v>
      </c>
      <c r="G279" s="20">
        <v>0.30123099999999997</v>
      </c>
      <c r="H279" s="47">
        <v>0.32900000000000001</v>
      </c>
      <c r="I279" s="20">
        <v>0.45361200000000002</v>
      </c>
      <c r="J279" s="124">
        <v>0.66527999999999998</v>
      </c>
      <c r="K279" s="124">
        <v>0.61846400000000001</v>
      </c>
      <c r="L279" s="16">
        <v>0.75594939999999999</v>
      </c>
      <c r="M279" s="16">
        <v>0.9</v>
      </c>
      <c r="N279" s="16">
        <v>0.4094102</v>
      </c>
      <c r="O279" s="16">
        <v>0.96089999999999998</v>
      </c>
      <c r="P279" s="16">
        <v>0.15770000000000001</v>
      </c>
      <c r="Q279" s="17">
        <v>1.5375000000000001</v>
      </c>
      <c r="R279" s="17">
        <v>0.4597</v>
      </c>
      <c r="S279" s="31">
        <v>0.6512</v>
      </c>
    </row>
    <row r="280" spans="1:64" s="6" customFormat="1" ht="24.75" customHeight="1">
      <c r="A280" s="160"/>
      <c r="B280" s="161"/>
      <c r="C280" s="33" t="s">
        <v>226</v>
      </c>
      <c r="D280" s="39" t="s">
        <v>227</v>
      </c>
      <c r="E280" s="20">
        <v>100</v>
      </c>
      <c r="F280" s="20">
        <v>156.4</v>
      </c>
      <c r="G280" s="20">
        <v>145.9</v>
      </c>
      <c r="H280" s="47">
        <v>50.1</v>
      </c>
      <c r="I280" s="20">
        <v>109.9</v>
      </c>
      <c r="J280" s="124">
        <v>90.9</v>
      </c>
      <c r="K280" s="124">
        <v>89.2</v>
      </c>
      <c r="L280" s="16">
        <v>89.8</v>
      </c>
      <c r="M280" s="16">
        <v>85.9</v>
      </c>
      <c r="N280" s="16">
        <v>43.7</v>
      </c>
      <c r="O280" s="16">
        <v>28.8</v>
      </c>
      <c r="P280" s="16">
        <v>45.8</v>
      </c>
      <c r="Q280" s="17">
        <v>21.7</v>
      </c>
      <c r="R280" s="17">
        <v>35.299999999999997</v>
      </c>
      <c r="S280" s="31">
        <v>38.5</v>
      </c>
    </row>
    <row r="281" spans="1:64" s="6" customFormat="1">
      <c r="A281" s="160"/>
      <c r="B281" s="161"/>
      <c r="C281" s="33" t="s">
        <v>311</v>
      </c>
      <c r="D281" s="162" t="s">
        <v>312</v>
      </c>
      <c r="E281" s="20">
        <v>433.892</v>
      </c>
      <c r="F281" s="20">
        <v>437.8189999999999</v>
      </c>
      <c r="G281" s="20">
        <v>356.63599999999997</v>
      </c>
      <c r="H281" s="47">
        <v>409.68299999999999</v>
      </c>
      <c r="I281" s="20">
        <v>365.56599999999997</v>
      </c>
      <c r="J281" s="124">
        <v>367.15200000000004</v>
      </c>
      <c r="K281" s="124">
        <v>430.11</v>
      </c>
      <c r="L281" s="16">
        <v>554.72</v>
      </c>
      <c r="M281" s="16">
        <v>632.005</v>
      </c>
      <c r="N281" s="16">
        <v>788.65700000000004</v>
      </c>
      <c r="O281" s="16">
        <v>726.50300000000004</v>
      </c>
      <c r="P281" s="16">
        <v>913.01099999999997</v>
      </c>
      <c r="Q281" s="17">
        <v>910.8</v>
      </c>
      <c r="R281" s="17">
        <v>824.2</v>
      </c>
      <c r="S281" s="31">
        <v>646.4</v>
      </c>
    </row>
    <row r="282" spans="1:64" s="6" customFormat="1">
      <c r="A282" s="160"/>
      <c r="B282" s="161"/>
      <c r="C282" s="33" t="s">
        <v>313</v>
      </c>
      <c r="D282" s="162"/>
      <c r="E282" s="20">
        <v>112.61799999999999</v>
      </c>
      <c r="F282" s="20">
        <v>13.628</v>
      </c>
      <c r="G282" s="20">
        <v>0.92199999999999993</v>
      </c>
      <c r="H282" s="123">
        <v>0.67500000000000004</v>
      </c>
      <c r="I282" s="20">
        <v>1.9870000000000001</v>
      </c>
      <c r="J282" s="124">
        <v>2.5230000000000001</v>
      </c>
      <c r="K282" s="124">
        <v>6.6779999999999999</v>
      </c>
      <c r="L282" s="16">
        <v>16.684999999999999</v>
      </c>
      <c r="M282" s="16">
        <v>24.082000000000001</v>
      </c>
      <c r="N282" s="16">
        <v>24.285</v>
      </c>
      <c r="O282" s="16">
        <v>21.554000000000002</v>
      </c>
      <c r="P282" s="16">
        <v>9.8970000000000002</v>
      </c>
      <c r="Q282" s="17">
        <v>8.6</v>
      </c>
      <c r="R282" s="17">
        <v>25.3</v>
      </c>
      <c r="S282" s="31">
        <v>6.2</v>
      </c>
    </row>
    <row r="283" spans="1:64" s="6" customFormat="1">
      <c r="A283" s="160"/>
      <c r="B283" s="161" t="s">
        <v>314</v>
      </c>
      <c r="C283" s="33" t="s">
        <v>315</v>
      </c>
      <c r="D283" s="165" t="s">
        <v>111</v>
      </c>
      <c r="E283" s="20">
        <v>1046.7</v>
      </c>
      <c r="F283" s="20">
        <v>1624.7</v>
      </c>
      <c r="G283" s="20">
        <v>1847.4</v>
      </c>
      <c r="H283" s="47">
        <v>1561.9</v>
      </c>
      <c r="I283" s="20">
        <v>1549.3</v>
      </c>
      <c r="J283" s="20">
        <v>1021</v>
      </c>
      <c r="K283" s="124">
        <v>880.4</v>
      </c>
      <c r="L283" s="16">
        <v>1219.2</v>
      </c>
      <c r="M283" s="16">
        <v>1710.3</v>
      </c>
      <c r="N283" s="16">
        <v>1729.9</v>
      </c>
      <c r="O283" s="16">
        <v>1400</v>
      </c>
      <c r="P283" s="16">
        <v>1955.2</v>
      </c>
      <c r="Q283" s="17">
        <v>2611.5</v>
      </c>
      <c r="R283" s="17">
        <v>2386.3000000000002</v>
      </c>
      <c r="S283" s="31">
        <v>2824.8</v>
      </c>
    </row>
    <row r="284" spans="1:64" s="6" customFormat="1">
      <c r="A284" s="160"/>
      <c r="B284" s="161"/>
      <c r="C284" s="33" t="s">
        <v>275</v>
      </c>
      <c r="D284" s="165"/>
      <c r="E284" s="20">
        <v>971</v>
      </c>
      <c r="F284" s="20">
        <v>2023.9</v>
      </c>
      <c r="G284" s="20">
        <v>1873.5</v>
      </c>
      <c r="H284" s="47">
        <v>1822.6</v>
      </c>
      <c r="I284" s="20">
        <v>1767.9</v>
      </c>
      <c r="J284" s="20">
        <v>1389.9</v>
      </c>
      <c r="K284" s="124">
        <v>1061.2</v>
      </c>
      <c r="L284" s="16">
        <v>1427.7</v>
      </c>
      <c r="M284" s="16">
        <v>1968.8</v>
      </c>
      <c r="N284" s="16">
        <v>2060.8000000000002</v>
      </c>
      <c r="O284" s="16">
        <v>1910.3</v>
      </c>
      <c r="P284" s="16">
        <v>2520</v>
      </c>
      <c r="Q284" s="17">
        <v>3072.2</v>
      </c>
      <c r="R284" s="17">
        <v>3773.3</v>
      </c>
      <c r="S284" s="31">
        <v>4672.5</v>
      </c>
    </row>
    <row r="285" spans="1:64" s="6" customFormat="1">
      <c r="A285" s="160"/>
      <c r="B285" s="161"/>
      <c r="C285" s="33" t="s">
        <v>278</v>
      </c>
      <c r="D285" s="165"/>
      <c r="E285" s="20">
        <v>196.5</v>
      </c>
      <c r="F285" s="20">
        <v>490.2</v>
      </c>
      <c r="G285" s="20">
        <v>501.6</v>
      </c>
      <c r="H285" s="47">
        <v>444.2</v>
      </c>
      <c r="I285" s="20">
        <v>367.8</v>
      </c>
      <c r="J285" s="20">
        <v>274.60000000000002</v>
      </c>
      <c r="K285" s="124">
        <v>330.6</v>
      </c>
      <c r="L285" s="16">
        <v>363.2</v>
      </c>
      <c r="M285" s="16">
        <v>561</v>
      </c>
      <c r="N285" s="16">
        <v>585.5</v>
      </c>
      <c r="O285" s="16">
        <v>406.7</v>
      </c>
      <c r="P285" s="16">
        <v>453.2</v>
      </c>
      <c r="Q285" s="17">
        <v>674.3</v>
      </c>
      <c r="R285" s="17">
        <v>716.3</v>
      </c>
      <c r="S285" s="31">
        <v>1175</v>
      </c>
    </row>
    <row r="286" spans="1:64" s="6" customFormat="1">
      <c r="A286" s="160"/>
      <c r="B286" s="161"/>
      <c r="C286" s="33" t="s">
        <v>277</v>
      </c>
      <c r="D286" s="165"/>
      <c r="E286" s="20">
        <v>181.8</v>
      </c>
      <c r="F286" s="20">
        <v>356.7</v>
      </c>
      <c r="G286" s="20">
        <v>467.8</v>
      </c>
      <c r="H286" s="47">
        <v>507.4</v>
      </c>
      <c r="I286" s="20">
        <v>352.6</v>
      </c>
      <c r="J286" s="20">
        <v>258.7</v>
      </c>
      <c r="K286" s="124">
        <v>197.9</v>
      </c>
      <c r="L286" s="16">
        <v>197.7</v>
      </c>
      <c r="M286" s="16">
        <v>262.39999999999998</v>
      </c>
      <c r="N286" s="16">
        <v>267</v>
      </c>
      <c r="O286" s="16">
        <v>235.8</v>
      </c>
      <c r="P286" s="16">
        <v>308.7</v>
      </c>
      <c r="Q286" s="17">
        <v>424.6</v>
      </c>
      <c r="R286" s="17">
        <v>415.2</v>
      </c>
      <c r="S286" s="31">
        <v>482.3</v>
      </c>
    </row>
    <row r="287" spans="1:64" s="6" customFormat="1">
      <c r="A287" s="160"/>
      <c r="B287" s="161"/>
      <c r="C287" s="33" t="s">
        <v>316</v>
      </c>
      <c r="D287" s="165"/>
      <c r="E287" s="20">
        <v>12.360200000000001</v>
      </c>
      <c r="F287" s="20">
        <v>15.223700000000001</v>
      </c>
      <c r="G287" s="20">
        <v>16.340499999999999</v>
      </c>
      <c r="H287" s="47">
        <v>22.304500000000001</v>
      </c>
      <c r="I287" s="20">
        <v>24.526199999999999</v>
      </c>
      <c r="J287" s="20">
        <v>29.132999999999999</v>
      </c>
      <c r="K287" s="124">
        <v>40.139199999999995</v>
      </c>
      <c r="L287" s="16">
        <v>39.7988</v>
      </c>
      <c r="M287" s="16">
        <v>48.951000000000001</v>
      </c>
      <c r="N287" s="16">
        <v>56.968699999999998</v>
      </c>
      <c r="O287" s="16">
        <v>56.052300000000002</v>
      </c>
      <c r="P287" s="16">
        <v>79.7166</v>
      </c>
      <c r="Q287" s="17">
        <v>84.9983</v>
      </c>
      <c r="R287" s="17">
        <v>114.8053</v>
      </c>
      <c r="S287" s="31">
        <v>114.9</v>
      </c>
    </row>
    <row r="288" spans="1:64" s="6" customFormat="1">
      <c r="A288" s="160"/>
      <c r="B288" s="161"/>
      <c r="C288" s="33" t="s">
        <v>317</v>
      </c>
      <c r="D288" s="165"/>
      <c r="E288" s="20">
        <v>158.9</v>
      </c>
      <c r="F288" s="20">
        <v>536</v>
      </c>
      <c r="G288" s="20">
        <v>535.9</v>
      </c>
      <c r="H288" s="47">
        <v>512.70000000000005</v>
      </c>
      <c r="I288" s="20">
        <v>229.5</v>
      </c>
      <c r="J288" s="20">
        <v>116.5</v>
      </c>
      <c r="K288" s="124">
        <v>139.19999999999999</v>
      </c>
      <c r="L288" s="16">
        <v>208.4</v>
      </c>
      <c r="M288" s="16">
        <v>211.5</v>
      </c>
      <c r="N288" s="16">
        <v>289.60000000000002</v>
      </c>
      <c r="O288" s="16">
        <v>245.4</v>
      </c>
      <c r="P288" s="16">
        <v>213.4</v>
      </c>
      <c r="Q288" s="17">
        <v>266.10000000000002</v>
      </c>
      <c r="R288" s="17">
        <v>280.8</v>
      </c>
      <c r="S288" s="31">
        <v>535.20000000000005</v>
      </c>
    </row>
    <row r="289" spans="1:19" s="6" customFormat="1">
      <c r="A289" s="160"/>
      <c r="B289" s="161"/>
      <c r="C289" s="33" t="s">
        <v>318</v>
      </c>
      <c r="D289" s="165"/>
      <c r="E289" s="20">
        <v>87.2</v>
      </c>
      <c r="F289" s="20">
        <v>273.60000000000002</v>
      </c>
      <c r="G289" s="20">
        <v>246.4</v>
      </c>
      <c r="H289" s="47">
        <v>252.2</v>
      </c>
      <c r="I289" s="20">
        <v>159.19999999999999</v>
      </c>
      <c r="J289" s="20">
        <v>124.5</v>
      </c>
      <c r="K289" s="124">
        <v>120.3</v>
      </c>
      <c r="L289" s="16">
        <v>128.4</v>
      </c>
      <c r="M289" s="16">
        <v>168.7</v>
      </c>
      <c r="N289" s="16">
        <v>188.9</v>
      </c>
      <c r="O289" s="16">
        <v>184.8</v>
      </c>
      <c r="P289" s="16">
        <v>223.3</v>
      </c>
      <c r="Q289" s="17">
        <v>182.8</v>
      </c>
      <c r="R289" s="17">
        <v>211.4</v>
      </c>
      <c r="S289" s="31">
        <v>255.1</v>
      </c>
    </row>
    <row r="290" spans="1:19" s="6" customFormat="1">
      <c r="A290" s="160"/>
      <c r="B290" s="161"/>
      <c r="C290" s="33" t="s">
        <v>92</v>
      </c>
      <c r="D290" s="165"/>
      <c r="E290" s="20">
        <f t="shared" ref="E290:S290" si="19">E238-SUM(E283:E289)</f>
        <v>545.63979999999992</v>
      </c>
      <c r="F290" s="20">
        <f t="shared" si="19"/>
        <v>1278.0762999999997</v>
      </c>
      <c r="G290" s="20">
        <f t="shared" si="19"/>
        <v>1249.4594999999999</v>
      </c>
      <c r="H290" s="123">
        <f t="shared" si="19"/>
        <v>1234.4955000000009</v>
      </c>
      <c r="I290" s="123">
        <f t="shared" si="19"/>
        <v>785.8738000000003</v>
      </c>
      <c r="J290" s="123">
        <f t="shared" si="19"/>
        <v>583.16700000000037</v>
      </c>
      <c r="K290" s="123">
        <f t="shared" si="19"/>
        <v>588.36079999999993</v>
      </c>
      <c r="L290" s="123">
        <f t="shared" si="19"/>
        <v>752.90120000000024</v>
      </c>
      <c r="M290" s="123">
        <f t="shared" si="19"/>
        <v>943.14900000000034</v>
      </c>
      <c r="N290" s="123">
        <f t="shared" si="19"/>
        <v>948.83129999999892</v>
      </c>
      <c r="O290" s="123">
        <f t="shared" si="19"/>
        <v>859.84769999999935</v>
      </c>
      <c r="P290" s="123">
        <f t="shared" si="19"/>
        <v>1091.983400000001</v>
      </c>
      <c r="Q290" s="123">
        <f t="shared" si="19"/>
        <v>1387.8955219999989</v>
      </c>
      <c r="R290" s="123">
        <f t="shared" si="19"/>
        <v>1352.0947000000006</v>
      </c>
      <c r="S290" s="123">
        <f t="shared" si="19"/>
        <v>1554.9000000000015</v>
      </c>
    </row>
    <row r="291" spans="1:19" s="6" customFormat="1">
      <c r="A291" s="160"/>
      <c r="B291" s="166" t="s">
        <v>319</v>
      </c>
      <c r="C291" s="33" t="s">
        <v>286</v>
      </c>
      <c r="D291" s="165" t="s">
        <v>111</v>
      </c>
      <c r="E291" s="20">
        <v>295.38492170000001</v>
      </c>
      <c r="F291" s="20">
        <v>354.78253779300002</v>
      </c>
      <c r="G291" s="20">
        <v>413.64500036200002</v>
      </c>
      <c r="H291" s="123">
        <v>429.41333149799999</v>
      </c>
      <c r="I291" s="123">
        <v>432.13889035400001</v>
      </c>
      <c r="J291" s="123">
        <v>355.37447241199601</v>
      </c>
      <c r="K291" s="123">
        <v>392.2396</v>
      </c>
      <c r="L291" s="143">
        <v>418.5</v>
      </c>
      <c r="M291" s="143">
        <v>539.20000000000005</v>
      </c>
      <c r="N291" s="143">
        <v>499.1</v>
      </c>
      <c r="O291" s="17">
        <v>526.92629999999997</v>
      </c>
      <c r="P291" s="17">
        <v>771.41800000000023</v>
      </c>
      <c r="Q291" s="17">
        <v>840.29246299999988</v>
      </c>
      <c r="R291" s="17">
        <v>813.01383699999997</v>
      </c>
      <c r="S291" s="31">
        <v>961.63941589199999</v>
      </c>
    </row>
    <row r="292" spans="1:19" s="6" customFormat="1">
      <c r="A292" s="160"/>
      <c r="B292" s="166"/>
      <c r="C292" s="33" t="s">
        <v>287</v>
      </c>
      <c r="D292" s="165"/>
      <c r="E292" s="20">
        <v>64.914054199999995</v>
      </c>
      <c r="F292" s="20">
        <v>97.093367143999998</v>
      </c>
      <c r="G292" s="20">
        <v>119.487578961</v>
      </c>
      <c r="H292" s="123">
        <v>115.590302104</v>
      </c>
      <c r="I292" s="123">
        <v>103.901464494</v>
      </c>
      <c r="J292" s="123">
        <v>92.150378655000196</v>
      </c>
      <c r="K292" s="123">
        <v>89.834199999999996</v>
      </c>
      <c r="L292" s="143">
        <v>99.7</v>
      </c>
      <c r="M292" s="143">
        <v>104</v>
      </c>
      <c r="N292" s="143">
        <v>114.7</v>
      </c>
      <c r="O292" s="17">
        <v>110.6961</v>
      </c>
      <c r="P292" s="17">
        <v>141.68360000000001</v>
      </c>
      <c r="Q292" s="17">
        <v>214.75809800000002</v>
      </c>
      <c r="R292" s="17">
        <v>169.64540700000001</v>
      </c>
      <c r="S292" s="31">
        <v>219.13394275600001</v>
      </c>
    </row>
    <row r="293" spans="1:19" s="6" customFormat="1" ht="15.75" customHeight="1">
      <c r="A293" s="160"/>
      <c r="B293" s="166"/>
      <c r="C293" s="33" t="s">
        <v>288</v>
      </c>
      <c r="D293" s="165"/>
      <c r="E293" s="20">
        <v>20.751617499999998</v>
      </c>
      <c r="F293" s="20">
        <v>42.210518934</v>
      </c>
      <c r="G293" s="20">
        <v>29.198298457</v>
      </c>
      <c r="H293" s="123">
        <v>26.446398148</v>
      </c>
      <c r="I293" s="123">
        <v>29.043196846000001</v>
      </c>
      <c r="J293" s="123">
        <v>21.689327764999899</v>
      </c>
      <c r="K293" s="123">
        <v>36.593150000000001</v>
      </c>
      <c r="L293" s="17">
        <v>51.9</v>
      </c>
      <c r="M293" s="17">
        <v>59.9</v>
      </c>
      <c r="N293" s="17">
        <v>69.400000000000006</v>
      </c>
      <c r="O293" s="17">
        <v>59.576799999999984</v>
      </c>
      <c r="P293" s="17">
        <v>42.809899999999999</v>
      </c>
      <c r="Q293" s="17">
        <v>55.889236000000011</v>
      </c>
      <c r="R293" s="17">
        <v>60.944189000000001</v>
      </c>
      <c r="S293" s="31">
        <v>74.709244577999996</v>
      </c>
    </row>
    <row r="294" spans="1:19" s="6" customFormat="1" ht="15" customHeight="1">
      <c r="A294" s="160"/>
      <c r="B294" s="166"/>
      <c r="C294" s="102" t="s">
        <v>289</v>
      </c>
      <c r="D294" s="165"/>
      <c r="E294" s="20">
        <v>713.8400249</v>
      </c>
      <c r="F294" s="20">
        <v>1188.332117728</v>
      </c>
      <c r="G294" s="20">
        <v>1480.5956915209999</v>
      </c>
      <c r="H294" s="123">
        <v>1627.017962031</v>
      </c>
      <c r="I294" s="123">
        <v>1356.8322263780001</v>
      </c>
      <c r="J294" s="123">
        <v>874.47012133900103</v>
      </c>
      <c r="K294" s="123">
        <v>699.01459999999997</v>
      </c>
      <c r="L294" s="17">
        <v>971.4</v>
      </c>
      <c r="M294" s="17">
        <v>1314.6</v>
      </c>
      <c r="N294" s="17">
        <v>1360.4</v>
      </c>
      <c r="O294" s="17">
        <v>1001.8622601139961</v>
      </c>
      <c r="P294" s="17">
        <v>1329.3898000000002</v>
      </c>
      <c r="Q294" s="17">
        <v>1949.26486</v>
      </c>
      <c r="R294" s="17">
        <v>2119.347483</v>
      </c>
      <c r="S294" s="31">
        <v>2421.320229469</v>
      </c>
    </row>
    <row r="295" spans="1:19" s="6" customFormat="1">
      <c r="A295" s="160"/>
      <c r="B295" s="166"/>
      <c r="C295" s="33" t="s">
        <v>290</v>
      </c>
      <c r="D295" s="165"/>
      <c r="E295" s="20">
        <v>22.779798499999998</v>
      </c>
      <c r="F295" s="20">
        <v>29.714461515</v>
      </c>
      <c r="G295" s="20">
        <v>28.701576574000001</v>
      </c>
      <c r="H295" s="123">
        <v>31.433753806999999</v>
      </c>
      <c r="I295" s="123">
        <v>29.215461161</v>
      </c>
      <c r="J295" s="123">
        <v>24.929679572000001</v>
      </c>
      <c r="K295" s="123">
        <v>22.361899999999999</v>
      </c>
      <c r="L295" s="17">
        <v>22.7</v>
      </c>
      <c r="M295" s="17">
        <v>26.4</v>
      </c>
      <c r="N295" s="17">
        <v>22.5</v>
      </c>
      <c r="O295" s="17">
        <v>26.957200000000004</v>
      </c>
      <c r="P295" s="17">
        <v>38.495099999999994</v>
      </c>
      <c r="Q295" s="17">
        <v>46.157514000000006</v>
      </c>
      <c r="R295" s="17">
        <v>30.631263000000001</v>
      </c>
      <c r="S295" s="31">
        <v>36.496463677000001</v>
      </c>
    </row>
    <row r="296" spans="1:19" s="6" customFormat="1">
      <c r="A296" s="160"/>
      <c r="B296" s="166"/>
      <c r="C296" s="33" t="s">
        <v>291</v>
      </c>
      <c r="D296" s="165"/>
      <c r="E296" s="20">
        <v>195.06878459999999</v>
      </c>
      <c r="F296" s="20">
        <v>321.66481016500001</v>
      </c>
      <c r="G296" s="20">
        <v>365.06914543400001</v>
      </c>
      <c r="H296" s="123">
        <v>364.73468100700001</v>
      </c>
      <c r="I296" s="123">
        <v>368.89873475899998</v>
      </c>
      <c r="J296" s="123">
        <v>316.38519751200403</v>
      </c>
      <c r="K296" s="123">
        <v>293.62970000000001</v>
      </c>
      <c r="L296" s="17">
        <v>340.2</v>
      </c>
      <c r="M296" s="17">
        <v>414.2</v>
      </c>
      <c r="N296" s="17">
        <v>410.1</v>
      </c>
      <c r="O296" s="17">
        <v>408.69459999999992</v>
      </c>
      <c r="P296" s="17">
        <v>670.32029999999986</v>
      </c>
      <c r="Q296" s="17">
        <v>723.4110410000003</v>
      </c>
      <c r="R296" s="17">
        <v>626.21567800000003</v>
      </c>
      <c r="S296" s="31">
        <v>731.17215682500103</v>
      </c>
    </row>
    <row r="297" spans="1:19" s="6" customFormat="1">
      <c r="A297" s="160"/>
      <c r="B297" s="166"/>
      <c r="C297" s="33" t="s">
        <v>292</v>
      </c>
      <c r="D297" s="165"/>
      <c r="E297" s="20">
        <v>414.38935509999999</v>
      </c>
      <c r="F297" s="20">
        <v>980.15461450800001</v>
      </c>
      <c r="G297" s="20">
        <v>1038.4433843060001</v>
      </c>
      <c r="H297" s="123">
        <v>1036.921807808</v>
      </c>
      <c r="I297" s="123">
        <v>979.70949660100098</v>
      </c>
      <c r="J297" s="123">
        <v>700.41060413801404</v>
      </c>
      <c r="K297" s="123">
        <v>475.49299999999999</v>
      </c>
      <c r="L297" s="17">
        <v>626.29999999999995</v>
      </c>
      <c r="M297" s="17">
        <v>883.8</v>
      </c>
      <c r="N297" s="17">
        <v>940.1</v>
      </c>
      <c r="O297" s="17">
        <v>948.42560000000003</v>
      </c>
      <c r="P297" s="17">
        <v>988.40279999999962</v>
      </c>
      <c r="Q297" s="17">
        <v>1411.2984940000006</v>
      </c>
      <c r="R297" s="17">
        <v>1475.641435</v>
      </c>
      <c r="S297" s="31">
        <v>1668.729840878</v>
      </c>
    </row>
    <row r="298" spans="1:19" s="6" customFormat="1">
      <c r="A298" s="160"/>
      <c r="B298" s="166"/>
      <c r="C298" s="102" t="s">
        <v>293</v>
      </c>
      <c r="D298" s="165"/>
      <c r="E298" s="20">
        <v>1261.7006524000001</v>
      </c>
      <c r="F298" s="20">
        <v>3260.6225221469999</v>
      </c>
      <c r="G298" s="20">
        <v>2876.7730539559998</v>
      </c>
      <c r="H298" s="123">
        <v>2385.9068875090002</v>
      </c>
      <c r="I298" s="123">
        <v>1592.6044543630001</v>
      </c>
      <c r="J298" s="123">
        <v>1128.6948094930699</v>
      </c>
      <c r="K298" s="123">
        <v>1096.9627499999999</v>
      </c>
      <c r="L298" s="17">
        <v>1530.6</v>
      </c>
      <c r="M298" s="17">
        <v>2167.8000000000002</v>
      </c>
      <c r="N298" s="17">
        <v>2383.6999999999998</v>
      </c>
      <c r="O298" s="17">
        <v>1896.3514999999998</v>
      </c>
      <c r="P298" s="17">
        <v>2450.4144999999999</v>
      </c>
      <c r="Q298" s="17">
        <v>2952.362822000001</v>
      </c>
      <c r="R298" s="17">
        <v>3434.4494479999998</v>
      </c>
      <c r="S298" s="31">
        <v>4945.59340109</v>
      </c>
    </row>
    <row r="299" spans="1:19" s="6" customFormat="1">
      <c r="A299" s="160"/>
      <c r="B299" s="166"/>
      <c r="C299" s="33" t="s">
        <v>294</v>
      </c>
      <c r="D299" s="165"/>
      <c r="E299" s="20">
        <v>211.14758979999999</v>
      </c>
      <c r="F299" s="20">
        <v>323.77941094300002</v>
      </c>
      <c r="G299" s="20">
        <v>386.40395329500001</v>
      </c>
      <c r="H299" s="123">
        <v>340.34888327800002</v>
      </c>
      <c r="I299" s="123">
        <v>344.32206195800001</v>
      </c>
      <c r="J299" s="123">
        <v>283.39585768100301</v>
      </c>
      <c r="K299" s="123">
        <v>252.00059999999999</v>
      </c>
      <c r="L299" s="143">
        <v>275.89999999999998</v>
      </c>
      <c r="M299" s="143">
        <v>364.6</v>
      </c>
      <c r="N299" s="143">
        <v>327.39999999999998</v>
      </c>
      <c r="O299" s="17">
        <v>308.84029999999979</v>
      </c>
      <c r="P299" s="17">
        <v>411.70230000000021</v>
      </c>
      <c r="Q299" s="17">
        <v>510.88400500000012</v>
      </c>
      <c r="R299" s="17">
        <v>519.29234499999995</v>
      </c>
      <c r="S299" s="31">
        <v>555.80185694500005</v>
      </c>
    </row>
    <row r="300" spans="1:19" s="6" customFormat="1">
      <c r="A300" s="160"/>
      <c r="B300" s="166"/>
      <c r="C300" s="33" t="s">
        <v>295</v>
      </c>
      <c r="D300" s="165"/>
      <c r="E300" s="20">
        <v>7.6513600000000001E-2</v>
      </c>
      <c r="F300" s="20">
        <v>3.7652789999999998E-3</v>
      </c>
      <c r="G300" s="20">
        <v>6.3000672999999993E-2</v>
      </c>
      <c r="H300" s="142">
        <v>7.8127379999999996E-3</v>
      </c>
      <c r="I300" s="142">
        <v>1.4079030000000001E-3</v>
      </c>
      <c r="J300" s="142">
        <v>1.7805560000000002E-2</v>
      </c>
      <c r="K300" s="142">
        <v>1.09E-2</v>
      </c>
      <c r="L300" s="142">
        <v>1.09E-2</v>
      </c>
      <c r="M300" s="123">
        <v>0.4</v>
      </c>
      <c r="N300" s="123">
        <v>0.1</v>
      </c>
      <c r="O300" s="17">
        <v>10.582799999999999</v>
      </c>
      <c r="P300" s="17">
        <v>0.81810000000000005</v>
      </c>
      <c r="Q300" s="17">
        <v>7.5297000000000003E-2</v>
      </c>
      <c r="R300" s="17">
        <v>1.066824</v>
      </c>
      <c r="S300" s="31">
        <v>6.2003965000000001E-2</v>
      </c>
    </row>
    <row r="301" spans="1:19" s="6" customFormat="1">
      <c r="A301" s="160"/>
      <c r="B301" s="179" t="s">
        <v>320</v>
      </c>
      <c r="C301" s="33" t="s">
        <v>321</v>
      </c>
      <c r="D301" s="162" t="s">
        <v>149</v>
      </c>
      <c r="E301" s="20">
        <v>66.2</v>
      </c>
      <c r="F301" s="20">
        <v>7.4</v>
      </c>
      <c r="G301" s="20">
        <v>4.0999999999999996</v>
      </c>
      <c r="H301" s="47">
        <v>0.1</v>
      </c>
      <c r="I301" s="20">
        <v>34.200000000000003</v>
      </c>
      <c r="J301" s="124">
        <v>21.1</v>
      </c>
      <c r="K301" s="20">
        <v>158.5</v>
      </c>
      <c r="L301" s="16">
        <v>13.6</v>
      </c>
      <c r="M301" s="16">
        <v>232</v>
      </c>
      <c r="N301" s="16">
        <v>14.4</v>
      </c>
      <c r="O301" s="16">
        <v>129.80000000000001</v>
      </c>
      <c r="P301" s="16">
        <v>227</v>
      </c>
      <c r="Q301" s="17">
        <v>0.3</v>
      </c>
      <c r="R301" s="17">
        <v>47.7</v>
      </c>
      <c r="S301" s="31">
        <v>87.9</v>
      </c>
    </row>
    <row r="302" spans="1:19" s="6" customFormat="1">
      <c r="A302" s="160"/>
      <c r="B302" s="179"/>
      <c r="C302" s="33" t="s">
        <v>322</v>
      </c>
      <c r="D302" s="162"/>
      <c r="E302" s="20">
        <v>65.2</v>
      </c>
      <c r="F302" s="20">
        <v>67.7</v>
      </c>
      <c r="G302" s="20">
        <v>50.1</v>
      </c>
      <c r="H302" s="47">
        <v>23.9</v>
      </c>
      <c r="I302" s="20">
        <v>17.5</v>
      </c>
      <c r="J302" s="124">
        <v>20.5</v>
      </c>
      <c r="K302" s="20">
        <v>30</v>
      </c>
      <c r="L302" s="107" t="s">
        <v>144</v>
      </c>
      <c r="M302" s="107" t="s">
        <v>144</v>
      </c>
      <c r="N302" s="16">
        <v>2.9</v>
      </c>
      <c r="O302" s="16">
        <v>1.3</v>
      </c>
      <c r="P302" s="16">
        <v>0.6</v>
      </c>
      <c r="Q302" s="17">
        <v>0.4</v>
      </c>
      <c r="R302" s="17">
        <v>11.1</v>
      </c>
      <c r="S302" s="31">
        <v>63.7</v>
      </c>
    </row>
    <row r="303" spans="1:19" s="6" customFormat="1">
      <c r="A303" s="160"/>
      <c r="B303" s="179"/>
      <c r="C303" s="33" t="s">
        <v>323</v>
      </c>
      <c r="D303" s="162"/>
      <c r="E303" s="20">
        <v>8.6999999999999993</v>
      </c>
      <c r="F303" s="20">
        <v>5.0999999999999996</v>
      </c>
      <c r="G303" s="20">
        <v>6</v>
      </c>
      <c r="H303" s="47">
        <v>5.7</v>
      </c>
      <c r="I303" s="20">
        <v>8.8000000000000007</v>
      </c>
      <c r="J303" s="124">
        <v>9.3000000000000007</v>
      </c>
      <c r="K303" s="20">
        <v>10.6</v>
      </c>
      <c r="L303" s="16">
        <v>12.5</v>
      </c>
      <c r="M303" s="16">
        <v>13.5</v>
      </c>
      <c r="N303" s="16">
        <v>12.5</v>
      </c>
      <c r="O303" s="16">
        <v>16.399999999999999</v>
      </c>
      <c r="P303" s="16">
        <v>9.4</v>
      </c>
      <c r="Q303" s="17">
        <v>10.5</v>
      </c>
      <c r="R303" s="17">
        <v>11.1</v>
      </c>
      <c r="S303" s="31">
        <v>14.9</v>
      </c>
    </row>
    <row r="304" spans="1:19" s="6" customFormat="1">
      <c r="A304" s="160"/>
      <c r="B304" s="179"/>
      <c r="C304" s="33" t="s">
        <v>324</v>
      </c>
      <c r="D304" s="39" t="s">
        <v>199</v>
      </c>
      <c r="E304" s="20">
        <v>106.1</v>
      </c>
      <c r="F304" s="20">
        <v>101.4</v>
      </c>
      <c r="G304" s="20">
        <v>108.3</v>
      </c>
      <c r="H304" s="47">
        <v>139.4</v>
      </c>
      <c r="I304" s="20">
        <v>143.19999999999999</v>
      </c>
      <c r="J304" s="124">
        <v>224.2</v>
      </c>
      <c r="K304" s="20">
        <v>292.39999999999998</v>
      </c>
      <c r="L304" s="16">
        <v>408.8</v>
      </c>
      <c r="M304" s="16">
        <v>327.5</v>
      </c>
      <c r="N304" s="16">
        <v>225.9</v>
      </c>
      <c r="O304" s="16">
        <v>264.5</v>
      </c>
      <c r="P304" s="16">
        <v>531</v>
      </c>
      <c r="Q304" s="17">
        <v>433.2</v>
      </c>
      <c r="R304" s="17">
        <v>439.9</v>
      </c>
      <c r="S304" s="31">
        <v>459.7</v>
      </c>
    </row>
    <row r="305" spans="1:19" s="6" customFormat="1">
      <c r="A305" s="160"/>
      <c r="B305" s="179"/>
      <c r="C305" s="33" t="s">
        <v>325</v>
      </c>
      <c r="D305" s="162" t="s">
        <v>149</v>
      </c>
      <c r="E305" s="20">
        <v>38</v>
      </c>
      <c r="F305" s="20">
        <v>38.4</v>
      </c>
      <c r="G305" s="20">
        <v>44.9</v>
      </c>
      <c r="H305" s="47">
        <v>44.4</v>
      </c>
      <c r="I305" s="20">
        <v>44.6</v>
      </c>
      <c r="J305" s="124">
        <v>39.299999999999997</v>
      </c>
      <c r="K305" s="20">
        <v>50</v>
      </c>
      <c r="L305" s="16">
        <v>50.1</v>
      </c>
      <c r="M305" s="16">
        <v>66.3</v>
      </c>
      <c r="N305" s="16">
        <v>52.3</v>
      </c>
      <c r="O305" s="16">
        <v>55.6</v>
      </c>
      <c r="P305" s="16">
        <v>68.400000000000006</v>
      </c>
      <c r="Q305" s="17">
        <v>70.2</v>
      </c>
      <c r="R305" s="17">
        <v>51.7</v>
      </c>
      <c r="S305" s="31">
        <v>71.599999999999994</v>
      </c>
    </row>
    <row r="306" spans="1:19" s="6" customFormat="1">
      <c r="A306" s="160"/>
      <c r="B306" s="179"/>
      <c r="C306" s="33" t="s">
        <v>326</v>
      </c>
      <c r="D306" s="162"/>
      <c r="E306" s="20">
        <v>25.9</v>
      </c>
      <c r="F306" s="20">
        <v>12</v>
      </c>
      <c r="G306" s="20">
        <v>31.6</v>
      </c>
      <c r="H306" s="47">
        <v>20.399999999999999</v>
      </c>
      <c r="I306" s="20">
        <v>29.6</v>
      </c>
      <c r="J306" s="124">
        <v>24.5</v>
      </c>
      <c r="K306" s="20">
        <v>26.6</v>
      </c>
      <c r="L306" s="16">
        <v>34.299999999999997</v>
      </c>
      <c r="M306" s="16">
        <v>44.1</v>
      </c>
      <c r="N306" s="16">
        <v>43.7</v>
      </c>
      <c r="O306" s="16">
        <v>55.8</v>
      </c>
      <c r="P306" s="16">
        <v>49</v>
      </c>
      <c r="Q306" s="17">
        <v>54</v>
      </c>
      <c r="R306" s="17">
        <v>57.9</v>
      </c>
      <c r="S306" s="31">
        <v>49.5</v>
      </c>
    </row>
    <row r="307" spans="1:19" s="6" customFormat="1">
      <c r="A307" s="160"/>
      <c r="B307" s="179"/>
      <c r="C307" s="33" t="s">
        <v>327</v>
      </c>
      <c r="D307" s="162"/>
      <c r="E307" s="20">
        <v>8.5</v>
      </c>
      <c r="F307" s="20">
        <v>5.8</v>
      </c>
      <c r="G307" s="20">
        <v>3.2</v>
      </c>
      <c r="H307" s="72">
        <v>3.2000000000000001E-2</v>
      </c>
      <c r="I307" s="20">
        <v>5.4</v>
      </c>
      <c r="J307" s="124">
        <v>17.100000000000001</v>
      </c>
      <c r="K307" s="20">
        <v>0.7</v>
      </c>
      <c r="L307" s="16">
        <v>0.4</v>
      </c>
      <c r="M307" s="16">
        <v>2.9</v>
      </c>
      <c r="N307" s="16">
        <v>0.4</v>
      </c>
      <c r="O307" s="27">
        <v>8.8999999999999999E-3</v>
      </c>
      <c r="P307" s="16">
        <v>0.1009</v>
      </c>
      <c r="Q307" s="17">
        <v>0.43159999999999998</v>
      </c>
      <c r="R307" s="17">
        <v>2.1440999999999999</v>
      </c>
      <c r="S307" s="31">
        <v>2.7382</v>
      </c>
    </row>
    <row r="308" spans="1:19" s="6" customFormat="1">
      <c r="A308" s="160"/>
      <c r="B308" s="179"/>
      <c r="C308" s="33" t="s">
        <v>328</v>
      </c>
      <c r="D308" s="162"/>
      <c r="E308" s="20">
        <v>2.2999999999999998</v>
      </c>
      <c r="F308" s="20">
        <v>2.6</v>
      </c>
      <c r="G308" s="20">
        <v>2</v>
      </c>
      <c r="H308" s="47">
        <v>2.2999999999999998</v>
      </c>
      <c r="I308" s="20">
        <v>1.6</v>
      </c>
      <c r="J308" s="124">
        <v>1.8</v>
      </c>
      <c r="K308" s="20">
        <v>1.7</v>
      </c>
      <c r="L308" s="16">
        <v>1.7</v>
      </c>
      <c r="M308" s="16">
        <v>2</v>
      </c>
      <c r="N308" s="16">
        <v>0.9</v>
      </c>
      <c r="O308" s="16">
        <v>1.4</v>
      </c>
      <c r="P308" s="16">
        <v>1.3</v>
      </c>
      <c r="Q308" s="17">
        <v>1.3</v>
      </c>
      <c r="R308" s="17">
        <v>1.2</v>
      </c>
      <c r="S308" s="31">
        <v>1</v>
      </c>
    </row>
    <row r="309" spans="1:19" s="6" customFormat="1">
      <c r="A309" s="160"/>
      <c r="B309" s="179"/>
      <c r="C309" s="33" t="s">
        <v>329</v>
      </c>
      <c r="D309" s="162"/>
      <c r="E309" s="20">
        <v>15.8</v>
      </c>
      <c r="F309" s="20">
        <v>15.5</v>
      </c>
      <c r="G309" s="20">
        <v>20.6</v>
      </c>
      <c r="H309" s="47">
        <v>25.3</v>
      </c>
      <c r="I309" s="20">
        <v>27.8</v>
      </c>
      <c r="J309" s="124">
        <v>29.1</v>
      </c>
      <c r="K309" s="20">
        <v>36.4</v>
      </c>
      <c r="L309" s="16">
        <v>21.9</v>
      </c>
      <c r="M309" s="16">
        <v>23.3</v>
      </c>
      <c r="N309" s="16">
        <v>31.4</v>
      </c>
      <c r="O309" s="16">
        <v>22</v>
      </c>
      <c r="P309" s="16">
        <v>39.799999999999997</v>
      </c>
      <c r="Q309" s="17">
        <v>50.7</v>
      </c>
      <c r="R309" s="17">
        <v>50.7</v>
      </c>
      <c r="S309" s="31">
        <v>53.1</v>
      </c>
    </row>
    <row r="310" spans="1:19" s="6" customFormat="1">
      <c r="A310" s="160"/>
      <c r="B310" s="179"/>
      <c r="C310" s="33" t="s">
        <v>330</v>
      </c>
      <c r="D310" s="162" t="s">
        <v>214</v>
      </c>
      <c r="E310" s="20">
        <v>12.5</v>
      </c>
      <c r="F310" s="20">
        <v>20.2</v>
      </c>
      <c r="G310" s="20">
        <v>22.7</v>
      </c>
      <c r="H310" s="47">
        <v>25.4</v>
      </c>
      <c r="I310" s="20">
        <v>21</v>
      </c>
      <c r="J310" s="124">
        <v>15.9</v>
      </c>
      <c r="K310" s="20">
        <v>20.3</v>
      </c>
      <c r="L310" s="16">
        <v>21.6</v>
      </c>
      <c r="M310" s="16">
        <v>23.8</v>
      </c>
      <c r="N310" s="16">
        <v>28.6</v>
      </c>
      <c r="O310" s="16">
        <v>26.3</v>
      </c>
      <c r="P310" s="16">
        <v>32</v>
      </c>
      <c r="Q310" s="17">
        <v>47.4</v>
      </c>
      <c r="R310" s="17">
        <v>40.700000000000003</v>
      </c>
      <c r="S310" s="31">
        <v>56.1</v>
      </c>
    </row>
    <row r="311" spans="1:19" s="6" customFormat="1">
      <c r="A311" s="160"/>
      <c r="B311" s="179"/>
      <c r="C311" s="33" t="s">
        <v>331</v>
      </c>
      <c r="D311" s="162"/>
      <c r="E311" s="20">
        <v>21.059900000000003</v>
      </c>
      <c r="F311" s="20">
        <v>25.238233000000001</v>
      </c>
      <c r="G311" s="20">
        <v>32.126426000000002</v>
      </c>
      <c r="H311" s="47">
        <v>35.815928999999997</v>
      </c>
      <c r="I311" s="20">
        <v>24.434858999999999</v>
      </c>
      <c r="J311" s="124">
        <v>18.14</v>
      </c>
      <c r="K311" s="20">
        <v>19.139453</v>
      </c>
      <c r="L311" s="16">
        <v>9.5512779999999999</v>
      </c>
      <c r="M311" s="16">
        <v>11.211027</v>
      </c>
      <c r="N311" s="16">
        <v>8.8972350000000002</v>
      </c>
      <c r="O311" s="16">
        <v>9.3976929999999985</v>
      </c>
      <c r="P311" s="16">
        <v>23.011758</v>
      </c>
      <c r="Q311" s="17">
        <v>37.345120000000001</v>
      </c>
      <c r="R311" s="17">
        <v>30.617939</v>
      </c>
      <c r="S311" s="31">
        <v>44.5</v>
      </c>
    </row>
    <row r="312" spans="1:19" s="6" customFormat="1">
      <c r="A312" s="160"/>
      <c r="B312" s="179"/>
      <c r="C312" s="33" t="s">
        <v>218</v>
      </c>
      <c r="D312" s="162"/>
      <c r="E312" s="20">
        <v>18.8</v>
      </c>
      <c r="F312" s="20">
        <v>21.9</v>
      </c>
      <c r="G312" s="20">
        <v>28.7</v>
      </c>
      <c r="H312" s="47">
        <v>33.200000000000003</v>
      </c>
      <c r="I312" s="20">
        <v>21.7</v>
      </c>
      <c r="J312" s="124">
        <v>15.9</v>
      </c>
      <c r="K312" s="20">
        <v>16.7</v>
      </c>
      <c r="L312" s="16">
        <v>6.4</v>
      </c>
      <c r="M312" s="16">
        <v>7.4</v>
      </c>
      <c r="N312" s="16">
        <v>5.3</v>
      </c>
      <c r="O312" s="16">
        <v>6.1</v>
      </c>
      <c r="P312" s="16">
        <v>16.7</v>
      </c>
      <c r="Q312" s="17">
        <v>26.9</v>
      </c>
      <c r="R312" s="17">
        <v>24.5</v>
      </c>
      <c r="S312" s="31">
        <v>36.200000000000003</v>
      </c>
    </row>
    <row r="313" spans="1:19" s="6" customFormat="1">
      <c r="A313" s="160"/>
      <c r="B313" s="179"/>
      <c r="C313" s="33" t="s">
        <v>332</v>
      </c>
      <c r="D313" s="39" t="s">
        <v>333</v>
      </c>
      <c r="E313" s="20">
        <v>1320.9</v>
      </c>
      <c r="F313" s="20">
        <v>1823.8</v>
      </c>
      <c r="G313" s="20">
        <v>2138.1</v>
      </c>
      <c r="H313" s="47">
        <v>1948.4</v>
      </c>
      <c r="I313" s="20">
        <v>2042.9</v>
      </c>
      <c r="J313" s="20">
        <v>2026.2</v>
      </c>
      <c r="K313" s="20">
        <v>2247</v>
      </c>
      <c r="L313" s="16">
        <v>2918</v>
      </c>
      <c r="M313" s="16">
        <v>2550.6</v>
      </c>
      <c r="N313" s="16">
        <v>2905.1</v>
      </c>
      <c r="O313" s="16">
        <v>3081</v>
      </c>
      <c r="P313" s="16">
        <v>3064.5</v>
      </c>
      <c r="Q313" s="17">
        <v>3479.9</v>
      </c>
      <c r="R313" s="17">
        <v>3727.6</v>
      </c>
      <c r="S313" s="31">
        <v>3512.5</v>
      </c>
    </row>
    <row r="314" spans="1:19" s="6" customFormat="1">
      <c r="A314" s="160"/>
      <c r="B314" s="179"/>
      <c r="C314" s="33" t="s">
        <v>334</v>
      </c>
      <c r="D314" s="39" t="s">
        <v>199</v>
      </c>
      <c r="E314" s="20">
        <v>459.9</v>
      </c>
      <c r="F314" s="20">
        <v>277.10000000000002</v>
      </c>
      <c r="G314" s="20">
        <v>226.8</v>
      </c>
      <c r="H314" s="47">
        <v>245.6</v>
      </c>
      <c r="I314" s="20">
        <v>245.7</v>
      </c>
      <c r="J314" s="124">
        <v>302.39999999999998</v>
      </c>
      <c r="K314" s="124">
        <v>303</v>
      </c>
      <c r="L314" s="16">
        <v>226</v>
      </c>
      <c r="M314" s="16">
        <v>246.9</v>
      </c>
      <c r="N314" s="16">
        <v>149</v>
      </c>
      <c r="O314" s="16">
        <v>219</v>
      </c>
      <c r="P314" s="16">
        <v>137.19999999999999</v>
      </c>
      <c r="Q314" s="17">
        <v>52.1</v>
      </c>
      <c r="R314" s="107" t="s">
        <v>144</v>
      </c>
      <c r="S314" s="107" t="s">
        <v>144</v>
      </c>
    </row>
    <row r="315" spans="1:19" s="6" customFormat="1">
      <c r="A315" s="160"/>
      <c r="B315" s="161" t="s">
        <v>335</v>
      </c>
      <c r="C315" s="33" t="s">
        <v>336</v>
      </c>
      <c r="D315" s="162" t="s">
        <v>149</v>
      </c>
      <c r="E315" s="20">
        <v>5.6</v>
      </c>
      <c r="F315" s="20">
        <v>6.8</v>
      </c>
      <c r="G315" s="20">
        <v>6.3</v>
      </c>
      <c r="H315" s="47">
        <v>5.2</v>
      </c>
      <c r="I315" s="20">
        <v>5.8</v>
      </c>
      <c r="J315" s="124">
        <v>5.3</v>
      </c>
      <c r="K315" s="124">
        <v>5.4</v>
      </c>
      <c r="L315" s="16">
        <v>5.7</v>
      </c>
      <c r="M315" s="16">
        <v>6.1</v>
      </c>
      <c r="N315" s="16">
        <v>5.5</v>
      </c>
      <c r="O315" s="16">
        <v>6</v>
      </c>
      <c r="P315" s="16">
        <v>6.7</v>
      </c>
      <c r="Q315" s="17">
        <v>8</v>
      </c>
      <c r="R315" s="17">
        <v>6.1</v>
      </c>
      <c r="S315" s="31">
        <v>8</v>
      </c>
    </row>
    <row r="316" spans="1:19" s="6" customFormat="1">
      <c r="A316" s="160"/>
      <c r="B316" s="161"/>
      <c r="C316" s="33" t="s">
        <v>337</v>
      </c>
      <c r="D316" s="162"/>
      <c r="E316" s="20">
        <v>5.5</v>
      </c>
      <c r="F316" s="20">
        <v>6.8</v>
      </c>
      <c r="G316" s="20">
        <v>7.8</v>
      </c>
      <c r="H316" s="47">
        <v>8.1999999999999993</v>
      </c>
      <c r="I316" s="20">
        <v>8.1</v>
      </c>
      <c r="J316" s="124">
        <v>7.5</v>
      </c>
      <c r="K316" s="124">
        <v>7.2</v>
      </c>
      <c r="L316" s="16">
        <v>8.5</v>
      </c>
      <c r="M316" s="16">
        <v>9.3000000000000007</v>
      </c>
      <c r="N316" s="16">
        <v>8.5</v>
      </c>
      <c r="O316" s="16">
        <v>9.4</v>
      </c>
      <c r="P316" s="16">
        <v>9.3000000000000007</v>
      </c>
      <c r="Q316" s="17">
        <v>10.8</v>
      </c>
      <c r="R316" s="17">
        <v>10.199999999999999</v>
      </c>
      <c r="S316" s="31">
        <v>11</v>
      </c>
    </row>
    <row r="317" spans="1:19" s="6" customFormat="1">
      <c r="A317" s="160"/>
      <c r="B317" s="161"/>
      <c r="C317" s="33" t="s">
        <v>338</v>
      </c>
      <c r="D317" s="162" t="s">
        <v>339</v>
      </c>
      <c r="E317" s="20">
        <v>69.099999999999994</v>
      </c>
      <c r="F317" s="20">
        <v>102.9</v>
      </c>
      <c r="G317" s="20">
        <v>93.9</v>
      </c>
      <c r="H317" s="47">
        <v>89.2</v>
      </c>
      <c r="I317" s="20">
        <v>118.2</v>
      </c>
      <c r="J317" s="124">
        <v>57.8</v>
      </c>
      <c r="K317" s="124">
        <v>78.3</v>
      </c>
      <c r="L317" s="16">
        <v>106</v>
      </c>
      <c r="M317" s="16">
        <v>112.4</v>
      </c>
      <c r="N317" s="16">
        <v>109.5</v>
      </c>
      <c r="O317" s="16">
        <v>104.9</v>
      </c>
      <c r="P317" s="16">
        <v>156.69999999999999</v>
      </c>
      <c r="Q317" s="17">
        <v>143.9</v>
      </c>
      <c r="R317" s="17">
        <v>181.4</v>
      </c>
      <c r="S317" s="31">
        <v>164.2</v>
      </c>
    </row>
    <row r="318" spans="1:19">
      <c r="A318" s="160"/>
      <c r="B318" s="161"/>
      <c r="C318" s="33" t="s">
        <v>340</v>
      </c>
      <c r="D318" s="162"/>
      <c r="E318" s="20">
        <v>51</v>
      </c>
      <c r="F318" s="20">
        <v>69.400000000000006</v>
      </c>
      <c r="G318" s="20">
        <v>57</v>
      </c>
      <c r="H318" s="47">
        <v>64.599999999999994</v>
      </c>
      <c r="I318" s="20">
        <v>58.9</v>
      </c>
      <c r="J318" s="124">
        <v>38.5</v>
      </c>
      <c r="K318" s="124">
        <v>61.3</v>
      </c>
      <c r="L318" s="16">
        <v>74.900000000000006</v>
      </c>
      <c r="M318" s="16">
        <v>86.8</v>
      </c>
      <c r="N318" s="16">
        <v>80.5</v>
      </c>
      <c r="O318" s="16">
        <v>84</v>
      </c>
      <c r="P318" s="16">
        <v>114.5</v>
      </c>
      <c r="Q318" s="17">
        <v>97.6</v>
      </c>
      <c r="R318" s="17">
        <v>134.19999999999999</v>
      </c>
      <c r="S318" s="31">
        <v>147.4</v>
      </c>
    </row>
    <row r="319" spans="1:19">
      <c r="A319" s="160"/>
      <c r="B319" s="161"/>
      <c r="C319" s="33" t="s">
        <v>341</v>
      </c>
      <c r="D319" s="162"/>
      <c r="E319" s="20">
        <v>102.4</v>
      </c>
      <c r="F319" s="20">
        <v>131.6</v>
      </c>
      <c r="G319" s="20">
        <v>751.5</v>
      </c>
      <c r="H319" s="47">
        <v>95</v>
      </c>
      <c r="I319" s="20">
        <v>69.8</v>
      </c>
      <c r="J319" s="124">
        <v>86.1</v>
      </c>
      <c r="K319" s="124">
        <v>86.7</v>
      </c>
      <c r="L319" s="16">
        <v>76.900000000000006</v>
      </c>
      <c r="M319" s="16">
        <v>97</v>
      </c>
      <c r="N319" s="16">
        <v>97.1</v>
      </c>
      <c r="O319" s="16">
        <v>113.8</v>
      </c>
      <c r="P319" s="16">
        <v>171</v>
      </c>
      <c r="Q319" s="17">
        <v>279.10000000000002</v>
      </c>
      <c r="R319" s="17">
        <v>246.9</v>
      </c>
      <c r="S319" s="31">
        <v>367.1</v>
      </c>
    </row>
    <row r="320" spans="1:19">
      <c r="A320" s="160"/>
      <c r="B320" s="161"/>
      <c r="C320" s="33" t="s">
        <v>342</v>
      </c>
      <c r="D320" s="162"/>
      <c r="E320" s="20">
        <v>113.5</v>
      </c>
      <c r="F320" s="20">
        <v>234</v>
      </c>
      <c r="G320" s="20">
        <v>254.3</v>
      </c>
      <c r="H320" s="123">
        <v>251.8</v>
      </c>
      <c r="I320" s="20">
        <v>253.5</v>
      </c>
      <c r="J320" s="124">
        <v>193.2</v>
      </c>
      <c r="K320" s="124">
        <v>151.1</v>
      </c>
      <c r="L320" s="16">
        <v>147.5</v>
      </c>
      <c r="M320" s="16">
        <v>144.1</v>
      </c>
      <c r="N320" s="16">
        <v>111.3</v>
      </c>
      <c r="O320" s="16">
        <v>135.5</v>
      </c>
      <c r="P320" s="16">
        <v>198.5</v>
      </c>
      <c r="Q320" s="17">
        <v>206.2</v>
      </c>
      <c r="R320" s="17">
        <v>200</v>
      </c>
      <c r="S320" s="31">
        <v>155</v>
      </c>
    </row>
    <row r="321" spans="1:64">
      <c r="A321" s="160"/>
      <c r="B321" s="161" t="s">
        <v>343</v>
      </c>
      <c r="C321" s="33" t="s">
        <v>344</v>
      </c>
      <c r="D321" s="78" t="s">
        <v>227</v>
      </c>
      <c r="E321" s="20">
        <v>923.4</v>
      </c>
      <c r="F321" s="20">
        <v>824.9</v>
      </c>
      <c r="G321" s="20">
        <v>1848.4</v>
      </c>
      <c r="H321" s="47">
        <v>2735</v>
      </c>
      <c r="I321" s="20">
        <v>2645.9</v>
      </c>
      <c r="J321" s="124">
        <v>1920.6</v>
      </c>
      <c r="K321" s="124">
        <v>1534.7</v>
      </c>
      <c r="L321" s="16">
        <v>1443.2</v>
      </c>
      <c r="M321" s="16">
        <v>2379.6</v>
      </c>
      <c r="N321" s="16">
        <v>3292.6</v>
      </c>
      <c r="O321" s="16">
        <v>4433.2</v>
      </c>
      <c r="P321" s="16">
        <v>1777.5</v>
      </c>
      <c r="Q321" s="17">
        <v>42.5</v>
      </c>
      <c r="R321" s="17">
        <v>15</v>
      </c>
      <c r="S321" s="31">
        <v>12.5</v>
      </c>
    </row>
    <row r="322" spans="1:64">
      <c r="A322" s="160"/>
      <c r="B322" s="161"/>
      <c r="C322" s="33" t="s">
        <v>345</v>
      </c>
      <c r="D322" s="162" t="s">
        <v>149</v>
      </c>
      <c r="E322" s="20">
        <v>31.2</v>
      </c>
      <c r="F322" s="20">
        <v>45.7</v>
      </c>
      <c r="G322" s="20">
        <v>67.7</v>
      </c>
      <c r="H322" s="47">
        <v>75.8</v>
      </c>
      <c r="I322" s="16">
        <v>57.2</v>
      </c>
      <c r="J322" s="124">
        <v>59</v>
      </c>
      <c r="K322" s="124">
        <v>65.099999999999994</v>
      </c>
      <c r="L322" s="16">
        <v>105.1</v>
      </c>
      <c r="M322" s="16">
        <v>118.6</v>
      </c>
      <c r="N322" s="16">
        <v>136.6</v>
      </c>
      <c r="O322" s="16">
        <v>126.7</v>
      </c>
      <c r="P322" s="16">
        <v>117.2</v>
      </c>
      <c r="Q322" s="17">
        <v>145</v>
      </c>
      <c r="R322" s="17">
        <v>149.6</v>
      </c>
      <c r="S322" s="31">
        <v>236.4</v>
      </c>
    </row>
    <row r="323" spans="1:64">
      <c r="A323" s="160"/>
      <c r="B323" s="161"/>
      <c r="C323" s="33" t="s">
        <v>202</v>
      </c>
      <c r="D323" s="162"/>
      <c r="E323" s="20">
        <v>455.9</v>
      </c>
      <c r="F323" s="20">
        <v>785.9</v>
      </c>
      <c r="G323" s="20">
        <v>1192.3</v>
      </c>
      <c r="H323" s="47">
        <v>1525.4</v>
      </c>
      <c r="I323" s="20">
        <v>1506</v>
      </c>
      <c r="J323" s="124">
        <v>884.3</v>
      </c>
      <c r="K323" s="124">
        <v>252.6</v>
      </c>
      <c r="L323" s="16">
        <v>91</v>
      </c>
      <c r="M323" s="16">
        <v>35.799999999999997</v>
      </c>
      <c r="N323" s="16">
        <v>44.3</v>
      </c>
      <c r="O323" s="16">
        <v>157.9</v>
      </c>
      <c r="P323" s="16">
        <v>4.8</v>
      </c>
      <c r="Q323" s="17">
        <v>53.1</v>
      </c>
      <c r="R323" s="17">
        <v>255</v>
      </c>
      <c r="S323" s="31">
        <v>256.3</v>
      </c>
    </row>
    <row r="324" spans="1:64">
      <c r="A324" s="160"/>
      <c r="B324" s="161"/>
      <c r="C324" s="33" t="s">
        <v>346</v>
      </c>
      <c r="D324" s="39" t="s">
        <v>212</v>
      </c>
      <c r="E324" s="20">
        <v>191.5</v>
      </c>
      <c r="F324" s="20">
        <v>231.4</v>
      </c>
      <c r="G324" s="20">
        <v>202.6</v>
      </c>
      <c r="H324" s="47">
        <v>219.2</v>
      </c>
      <c r="I324" s="20">
        <v>155.6</v>
      </c>
      <c r="J324" s="124">
        <v>103.5</v>
      </c>
      <c r="K324" s="124">
        <v>145.69999999999999</v>
      </c>
      <c r="L324" s="16">
        <v>174.2</v>
      </c>
      <c r="M324" s="16">
        <v>236.7</v>
      </c>
      <c r="N324" s="16">
        <v>236.6</v>
      </c>
      <c r="O324" s="16">
        <v>214.5</v>
      </c>
      <c r="P324" s="16">
        <v>334</v>
      </c>
      <c r="Q324" s="17">
        <v>432</v>
      </c>
      <c r="R324" s="17">
        <v>463.2</v>
      </c>
      <c r="S324" s="31">
        <v>534.79999999999995</v>
      </c>
    </row>
    <row r="325" spans="1:64">
      <c r="A325" s="160"/>
      <c r="B325" s="161"/>
      <c r="C325" s="33" t="s">
        <v>347</v>
      </c>
      <c r="D325" s="162" t="s">
        <v>252</v>
      </c>
      <c r="E325" s="20">
        <v>26.4</v>
      </c>
      <c r="F325" s="20">
        <v>57.6</v>
      </c>
      <c r="G325" s="20">
        <v>46.4</v>
      </c>
      <c r="H325" s="47">
        <v>44.7</v>
      </c>
      <c r="I325" s="20">
        <v>41.2</v>
      </c>
      <c r="J325" s="124">
        <v>37.1</v>
      </c>
      <c r="K325" s="124">
        <v>37.700000000000003</v>
      </c>
      <c r="L325" s="16">
        <v>48.9</v>
      </c>
      <c r="M325" s="16">
        <v>64.039000000000001</v>
      </c>
      <c r="N325" s="16">
        <v>69.471999999999994</v>
      </c>
      <c r="O325" s="16">
        <v>53.087000000000003</v>
      </c>
      <c r="P325" s="16">
        <v>55.238</v>
      </c>
      <c r="Q325" s="17">
        <v>65.611999999999995</v>
      </c>
      <c r="R325" s="17">
        <v>73.555999999999997</v>
      </c>
      <c r="S325" s="31">
        <v>123.089</v>
      </c>
    </row>
    <row r="326" spans="1:64">
      <c r="A326" s="160"/>
      <c r="B326" s="161"/>
      <c r="C326" s="33" t="s">
        <v>348</v>
      </c>
      <c r="D326" s="162"/>
      <c r="E326" s="20">
        <v>12.2</v>
      </c>
      <c r="F326" s="20">
        <v>24.9</v>
      </c>
      <c r="G326" s="20">
        <v>22.4</v>
      </c>
      <c r="H326" s="123">
        <v>18</v>
      </c>
      <c r="I326" s="20">
        <v>12.5</v>
      </c>
      <c r="J326" s="124">
        <v>7.7</v>
      </c>
      <c r="K326" s="124">
        <v>6.8</v>
      </c>
      <c r="L326" s="16">
        <v>14.2</v>
      </c>
      <c r="M326" s="16">
        <v>22.256</v>
      </c>
      <c r="N326" s="16">
        <v>23.05</v>
      </c>
      <c r="O326" s="16">
        <v>20.981999999999999</v>
      </c>
      <c r="P326" s="16">
        <v>26.526</v>
      </c>
      <c r="Q326" s="17">
        <v>22.369</v>
      </c>
      <c r="R326" s="17">
        <v>21.363</v>
      </c>
      <c r="S326" s="31">
        <v>28.821999999999999</v>
      </c>
    </row>
    <row r="327" spans="1:64">
      <c r="A327" s="160"/>
      <c r="B327" s="161" t="s">
        <v>349</v>
      </c>
      <c r="C327" s="33" t="s">
        <v>350</v>
      </c>
      <c r="D327" s="162" t="s">
        <v>149</v>
      </c>
      <c r="E327" s="20">
        <v>284.7</v>
      </c>
      <c r="F327" s="20">
        <v>325.39999999999998</v>
      </c>
      <c r="G327" s="20">
        <v>389</v>
      </c>
      <c r="H327" s="69">
        <v>380.1</v>
      </c>
      <c r="I327" s="20">
        <v>416</v>
      </c>
      <c r="J327" s="124">
        <v>433.5</v>
      </c>
      <c r="K327" s="124">
        <v>384.7</v>
      </c>
      <c r="L327" s="16">
        <v>410.9</v>
      </c>
      <c r="M327" s="16">
        <v>435.2</v>
      </c>
      <c r="N327" s="16">
        <v>541.5</v>
      </c>
      <c r="O327" s="16">
        <v>586.1</v>
      </c>
      <c r="P327" s="16">
        <v>572.70000000000005</v>
      </c>
      <c r="Q327" s="17">
        <v>680.4</v>
      </c>
      <c r="R327" s="17">
        <v>729.9</v>
      </c>
      <c r="S327" s="31">
        <v>897.5</v>
      </c>
    </row>
    <row r="328" spans="1:64">
      <c r="A328" s="160"/>
      <c r="B328" s="161"/>
      <c r="C328" s="33" t="s">
        <v>351</v>
      </c>
      <c r="D328" s="162"/>
      <c r="E328" s="20">
        <v>499.4</v>
      </c>
      <c r="F328" s="20">
        <v>647.29999999999995</v>
      </c>
      <c r="G328" s="20">
        <v>715.5</v>
      </c>
      <c r="H328" s="69">
        <v>773.5</v>
      </c>
      <c r="I328" s="20">
        <v>685.9</v>
      </c>
      <c r="J328" s="124">
        <v>655</v>
      </c>
      <c r="K328" s="124">
        <v>548.1</v>
      </c>
      <c r="L328" s="16">
        <v>805.3</v>
      </c>
      <c r="M328" s="16">
        <v>848.8</v>
      </c>
      <c r="N328" s="16">
        <v>1080.4000000000001</v>
      </c>
      <c r="O328" s="16">
        <v>1026.9000000000001</v>
      </c>
      <c r="P328" s="16">
        <v>988.9</v>
      </c>
      <c r="Q328" s="17">
        <v>982</v>
      </c>
      <c r="R328" s="17">
        <v>1347</v>
      </c>
      <c r="S328" s="31">
        <v>1641.5</v>
      </c>
    </row>
    <row r="329" spans="1:64">
      <c r="A329" s="160"/>
      <c r="B329" s="161"/>
      <c r="C329" s="33" t="s">
        <v>352</v>
      </c>
      <c r="D329" s="162"/>
      <c r="E329" s="20">
        <v>16.2</v>
      </c>
      <c r="F329" s="20">
        <v>25.1</v>
      </c>
      <c r="G329" s="20">
        <v>36.200000000000003</v>
      </c>
      <c r="H329" s="69">
        <v>38.799999999999997</v>
      </c>
      <c r="I329" s="20">
        <v>26.2</v>
      </c>
      <c r="J329" s="124">
        <v>27.3</v>
      </c>
      <c r="K329" s="124">
        <v>24.8</v>
      </c>
      <c r="L329" s="16">
        <v>33.5</v>
      </c>
      <c r="M329" s="16">
        <v>40.299999999999997</v>
      </c>
      <c r="N329" s="16">
        <v>46.6</v>
      </c>
      <c r="O329" s="16">
        <v>19.2</v>
      </c>
      <c r="P329" s="16">
        <v>27.5</v>
      </c>
      <c r="Q329" s="17">
        <v>73.7</v>
      </c>
      <c r="R329" s="17">
        <v>110.3</v>
      </c>
      <c r="S329" s="31">
        <v>97.8</v>
      </c>
    </row>
    <row r="330" spans="1:64">
      <c r="A330" s="160"/>
      <c r="B330" s="161"/>
      <c r="C330" s="33" t="s">
        <v>353</v>
      </c>
      <c r="D330" s="162"/>
      <c r="E330" s="20">
        <v>5.3</v>
      </c>
      <c r="F330" s="20">
        <v>6.7</v>
      </c>
      <c r="G330" s="20">
        <v>3.9</v>
      </c>
      <c r="H330" s="69">
        <v>2.6</v>
      </c>
      <c r="I330" s="20">
        <v>3.1</v>
      </c>
      <c r="J330" s="124">
        <v>3.2</v>
      </c>
      <c r="K330" s="124">
        <v>2.6</v>
      </c>
      <c r="L330" s="16">
        <v>2.2000000000000002</v>
      </c>
      <c r="M330" s="16">
        <v>3</v>
      </c>
      <c r="N330" s="16">
        <v>3</v>
      </c>
      <c r="O330" s="16">
        <v>2.8</v>
      </c>
      <c r="P330" s="16">
        <v>1.8</v>
      </c>
      <c r="Q330" s="17">
        <v>2.5</v>
      </c>
      <c r="R330" s="17">
        <v>3.7</v>
      </c>
      <c r="S330" s="31">
        <v>2.9</v>
      </c>
    </row>
    <row r="331" spans="1:64">
      <c r="A331" s="160"/>
      <c r="B331" s="161"/>
      <c r="C331" s="33" t="s">
        <v>354</v>
      </c>
      <c r="D331" s="162"/>
      <c r="E331" s="20">
        <v>3</v>
      </c>
      <c r="F331" s="20">
        <v>4.8</v>
      </c>
      <c r="G331" s="20">
        <v>1.1000000000000001</v>
      </c>
      <c r="H331" s="69">
        <v>0.5</v>
      </c>
      <c r="I331" s="20">
        <v>1</v>
      </c>
      <c r="J331" s="124">
        <v>0.9</v>
      </c>
      <c r="K331" s="124">
        <v>0.9</v>
      </c>
      <c r="L331" s="16">
        <v>0.5</v>
      </c>
      <c r="M331" s="16">
        <v>0.4</v>
      </c>
      <c r="N331" s="16">
        <v>0.114353</v>
      </c>
      <c r="O331" s="16">
        <v>7.1503999999999998E-2</v>
      </c>
      <c r="P331" s="27">
        <v>2.8849E-2</v>
      </c>
      <c r="Q331" s="28">
        <v>2.6471999999999999E-2</v>
      </c>
      <c r="R331" s="17">
        <v>8.4841E-2</v>
      </c>
      <c r="S331" s="122">
        <v>3.9399999999999998E-2</v>
      </c>
    </row>
    <row r="332" spans="1:64">
      <c r="A332" s="160"/>
      <c r="B332" s="161"/>
      <c r="C332" s="33" t="s">
        <v>237</v>
      </c>
      <c r="D332" s="39" t="s">
        <v>238</v>
      </c>
      <c r="E332" s="20">
        <v>262.89999999999998</v>
      </c>
      <c r="F332" s="20">
        <v>275.5</v>
      </c>
      <c r="G332" s="20">
        <v>366</v>
      </c>
      <c r="H332" s="123">
        <v>1195.5</v>
      </c>
      <c r="I332" s="20">
        <v>1349.2</v>
      </c>
      <c r="J332" s="20">
        <v>1384.8</v>
      </c>
      <c r="K332" s="20">
        <v>1420.2</v>
      </c>
      <c r="L332" s="16">
        <v>1574.3</v>
      </c>
      <c r="M332" s="16">
        <v>1665.7</v>
      </c>
      <c r="N332" s="16">
        <v>1722.7</v>
      </c>
      <c r="O332" s="16">
        <v>1684.9</v>
      </c>
      <c r="P332" s="16">
        <v>1823.1</v>
      </c>
      <c r="Q332" s="17">
        <v>2107.4</v>
      </c>
      <c r="R332" s="17">
        <v>2426.9</v>
      </c>
      <c r="S332" s="31">
        <v>2753</v>
      </c>
    </row>
    <row r="333" spans="1:64" s="61" customFormat="1" ht="12.75" customHeight="1">
      <c r="A333" s="160">
        <v>32</v>
      </c>
      <c r="B333" s="161" t="s">
        <v>355</v>
      </c>
      <c r="C333" s="33" t="s">
        <v>356</v>
      </c>
      <c r="D333" s="162" t="s">
        <v>111</v>
      </c>
      <c r="E333" s="20">
        <f t="shared" ref="E333:S333" si="20">E334-E335</f>
        <v>1629.0738476355903</v>
      </c>
      <c r="F333" s="20">
        <f t="shared" si="20"/>
        <v>4476.6374637754152</v>
      </c>
      <c r="G333" s="20">
        <f t="shared" si="20"/>
        <v>4207.8448418978696</v>
      </c>
      <c r="H333" s="124">
        <f t="shared" si="20"/>
        <v>2018.714350730862</v>
      </c>
      <c r="I333" s="124">
        <f t="shared" si="20"/>
        <v>230.71860053312435</v>
      </c>
      <c r="J333" s="124">
        <f t="shared" si="20"/>
        <v>82.899999999999991</v>
      </c>
      <c r="K333" s="124">
        <f t="shared" si="20"/>
        <v>-4170.8729694527992</v>
      </c>
      <c r="L333" s="124">
        <f t="shared" si="20"/>
        <v>1445.7857604329406</v>
      </c>
      <c r="M333" s="124">
        <f t="shared" si="20"/>
        <v>2136.6536848060541</v>
      </c>
      <c r="N333" s="124">
        <f t="shared" si="20"/>
        <v>2316.3263417974781</v>
      </c>
      <c r="O333" s="124">
        <f t="shared" si="20"/>
        <v>1693.14872613642</v>
      </c>
      <c r="P333" s="124">
        <f t="shared" si="20"/>
        <v>2060.0299999999997</v>
      </c>
      <c r="Q333" s="124">
        <f t="shared" si="20"/>
        <v>2428.14</v>
      </c>
      <c r="R333" s="124">
        <f t="shared" si="20"/>
        <v>2171.63</v>
      </c>
      <c r="S333" s="124">
        <f t="shared" si="20"/>
        <v>2726.71</v>
      </c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</row>
    <row r="334" spans="1:64">
      <c r="A334" s="160"/>
      <c r="B334" s="161"/>
      <c r="C334" s="33" t="s">
        <v>357</v>
      </c>
      <c r="D334" s="162"/>
      <c r="E334" s="20">
        <v>1691.4</v>
      </c>
      <c r="F334" s="20">
        <v>4571.2</v>
      </c>
      <c r="G334" s="20">
        <v>4272.5</v>
      </c>
      <c r="H334" s="123">
        <v>2059.6999999999998</v>
      </c>
      <c r="I334" s="20">
        <v>337.8</v>
      </c>
      <c r="J334" s="123">
        <v>94.3</v>
      </c>
      <c r="K334" s="124">
        <v>-4156.3999999999996</v>
      </c>
      <c r="L334" s="16">
        <v>1494.4</v>
      </c>
      <c r="M334" s="16">
        <v>2173.6999999999998</v>
      </c>
      <c r="N334" s="16">
        <v>2443.3000000000002</v>
      </c>
      <c r="O334" s="144">
        <v>1719.1159415200245</v>
      </c>
      <c r="P334" s="144">
        <v>2173.39</v>
      </c>
      <c r="Q334" s="17">
        <v>2504</v>
      </c>
      <c r="R334" s="17">
        <v>2247.5700000000002</v>
      </c>
      <c r="S334" s="31">
        <v>2782.18</v>
      </c>
    </row>
    <row r="335" spans="1:64" s="61" customFormat="1">
      <c r="A335" s="160"/>
      <c r="B335" s="161"/>
      <c r="C335" s="33" t="s">
        <v>358</v>
      </c>
      <c r="D335" s="162"/>
      <c r="E335" s="20">
        <v>62.326152364409936</v>
      </c>
      <c r="F335" s="20">
        <v>94.562536224584363</v>
      </c>
      <c r="G335" s="20">
        <v>64.655158102130741</v>
      </c>
      <c r="H335" s="144">
        <v>40.985649269137973</v>
      </c>
      <c r="I335" s="144">
        <v>107.08139946687567</v>
      </c>
      <c r="J335" s="144">
        <v>11.4</v>
      </c>
      <c r="K335" s="144">
        <v>14.472969452800001</v>
      </c>
      <c r="L335" s="144">
        <v>48.614239567059371</v>
      </c>
      <c r="M335" s="144">
        <v>37.046315193945546</v>
      </c>
      <c r="N335" s="144">
        <v>126.97365820252189</v>
      </c>
      <c r="O335" s="144">
        <v>25.967215383604501</v>
      </c>
      <c r="P335" s="144">
        <v>113.36</v>
      </c>
      <c r="Q335" s="17">
        <v>75.86</v>
      </c>
      <c r="R335" s="17">
        <v>75.94</v>
      </c>
      <c r="S335" s="31">
        <v>55.47</v>
      </c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</row>
    <row r="336" spans="1:64" s="61" customFormat="1" ht="12.75" customHeight="1">
      <c r="A336" s="160">
        <v>32.1</v>
      </c>
      <c r="B336" s="161" t="s">
        <v>359</v>
      </c>
      <c r="C336" s="18" t="s">
        <v>56</v>
      </c>
      <c r="D336" s="39" t="s">
        <v>111</v>
      </c>
      <c r="E336" s="145"/>
      <c r="F336" s="20">
        <v>5745.2</v>
      </c>
      <c r="G336" s="20">
        <v>5232</v>
      </c>
      <c r="H336" s="144">
        <v>3246</v>
      </c>
      <c r="I336" s="144">
        <v>1991.5</v>
      </c>
      <c r="J336" s="144">
        <v>1396.4</v>
      </c>
      <c r="K336" s="144">
        <v>1486.4</v>
      </c>
      <c r="L336" s="144">
        <v>2086.1999999999998</v>
      </c>
      <c r="M336" s="144">
        <v>2728.6</v>
      </c>
      <c r="N336" s="144">
        <v>3130.8</v>
      </c>
      <c r="O336" s="144">
        <v>2560.3000000000002</v>
      </c>
      <c r="P336" s="144">
        <v>2713.7</v>
      </c>
      <c r="Q336" s="17">
        <v>3417.83</v>
      </c>
      <c r="R336" s="17">
        <v>3533.31</v>
      </c>
      <c r="S336" s="31">
        <v>4180.1499999999996</v>
      </c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</row>
    <row r="337" spans="1:64" s="61" customFormat="1" ht="15" customHeight="1">
      <c r="A337" s="160"/>
      <c r="B337" s="161"/>
      <c r="C337" s="79" t="s">
        <v>360</v>
      </c>
      <c r="D337" s="162" t="s">
        <v>111</v>
      </c>
      <c r="E337" s="30" t="s">
        <v>35</v>
      </c>
      <c r="F337" s="20">
        <v>2637.3</v>
      </c>
      <c r="G337" s="20">
        <v>2490.1</v>
      </c>
      <c r="H337" s="123">
        <v>1674.5</v>
      </c>
      <c r="I337" s="123">
        <v>605.20000000000005</v>
      </c>
      <c r="J337" s="123">
        <v>443.5</v>
      </c>
      <c r="K337" s="124">
        <v>509.1</v>
      </c>
      <c r="L337" s="16">
        <v>799</v>
      </c>
      <c r="M337" s="16">
        <v>1627.2</v>
      </c>
      <c r="N337" s="16">
        <v>1881.8</v>
      </c>
      <c r="O337" s="16">
        <v>1286.8</v>
      </c>
      <c r="P337" s="16">
        <v>1579.2</v>
      </c>
      <c r="Q337" s="17">
        <v>2263.52</v>
      </c>
      <c r="R337" s="17">
        <v>1352.96</v>
      </c>
      <c r="S337" s="31">
        <v>1448.95</v>
      </c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</row>
    <row r="338" spans="1:64" s="61" customFormat="1">
      <c r="A338" s="160"/>
      <c r="B338" s="161"/>
      <c r="C338" s="75" t="s">
        <v>284</v>
      </c>
      <c r="D338" s="162"/>
      <c r="E338" s="30" t="s">
        <v>35</v>
      </c>
      <c r="F338" s="20">
        <v>659.1</v>
      </c>
      <c r="G338" s="20">
        <v>288.7</v>
      </c>
      <c r="H338" s="123">
        <v>178.7</v>
      </c>
      <c r="I338" s="123">
        <v>244.8</v>
      </c>
      <c r="J338" s="123">
        <v>72</v>
      </c>
      <c r="K338" s="124">
        <v>73.2</v>
      </c>
      <c r="L338" s="16">
        <v>135</v>
      </c>
      <c r="M338" s="16">
        <v>54.6</v>
      </c>
      <c r="N338" s="16">
        <v>155.80000000000001</v>
      </c>
      <c r="O338" s="16">
        <v>155.5</v>
      </c>
      <c r="P338" s="16">
        <v>267.8</v>
      </c>
      <c r="Q338" s="17">
        <v>215.93</v>
      </c>
      <c r="R338" s="17">
        <v>500.18</v>
      </c>
      <c r="S338" s="31">
        <v>894.39</v>
      </c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</row>
    <row r="339" spans="1:64" s="61" customFormat="1">
      <c r="A339" s="160"/>
      <c r="B339" s="161"/>
      <c r="C339" s="79" t="s">
        <v>361</v>
      </c>
      <c r="D339" s="162"/>
      <c r="E339" s="30" t="s">
        <v>35</v>
      </c>
      <c r="F339" s="20">
        <v>344.3</v>
      </c>
      <c r="G339" s="20">
        <v>492.7</v>
      </c>
      <c r="H339" s="123">
        <v>308.39999999999998</v>
      </c>
      <c r="I339" s="123">
        <v>298.7</v>
      </c>
      <c r="J339" s="123">
        <v>197.3</v>
      </c>
      <c r="K339" s="124">
        <v>247.1</v>
      </c>
      <c r="L339" s="16">
        <v>223.8</v>
      </c>
      <c r="M339" s="16">
        <v>357.8</v>
      </c>
      <c r="N339" s="16">
        <v>311.39999999999998</v>
      </c>
      <c r="O339" s="16">
        <v>262.60000000000002</v>
      </c>
      <c r="P339" s="16">
        <v>245.8</v>
      </c>
      <c r="Q339" s="17">
        <v>193.67</v>
      </c>
      <c r="R339" s="17">
        <v>179.95</v>
      </c>
      <c r="S339" s="31">
        <v>235.91</v>
      </c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</row>
    <row r="340" spans="1:64" s="61" customFormat="1">
      <c r="A340" s="160"/>
      <c r="B340" s="161"/>
      <c r="C340" s="79" t="s">
        <v>362</v>
      </c>
      <c r="D340" s="162"/>
      <c r="E340" s="30" t="s">
        <v>35</v>
      </c>
      <c r="F340" s="20">
        <v>123.7</v>
      </c>
      <c r="G340" s="20">
        <v>43.5</v>
      </c>
      <c r="H340" s="123">
        <v>54.7</v>
      </c>
      <c r="I340" s="123">
        <v>40.9</v>
      </c>
      <c r="J340" s="123">
        <v>31.8</v>
      </c>
      <c r="K340" s="124">
        <v>33</v>
      </c>
      <c r="L340" s="16">
        <v>25.1</v>
      </c>
      <c r="M340" s="16">
        <v>19.3</v>
      </c>
      <c r="N340" s="16">
        <v>74.599999999999994</v>
      </c>
      <c r="O340" s="16">
        <v>51.8</v>
      </c>
      <c r="P340" s="16">
        <v>207</v>
      </c>
      <c r="Q340" s="17">
        <v>171.6</v>
      </c>
      <c r="R340" s="17">
        <v>871.34</v>
      </c>
      <c r="S340" s="31">
        <v>940.46</v>
      </c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</row>
    <row r="341" spans="1:64" s="61" customFormat="1">
      <c r="A341" s="160"/>
      <c r="B341" s="161"/>
      <c r="C341" s="79" t="s">
        <v>363</v>
      </c>
      <c r="D341" s="162"/>
      <c r="E341" s="30" t="s">
        <v>35</v>
      </c>
      <c r="F341" s="20">
        <v>890.1</v>
      </c>
      <c r="G341" s="20">
        <v>790</v>
      </c>
      <c r="H341" s="123">
        <v>232.9</v>
      </c>
      <c r="I341" s="123">
        <v>366.3</v>
      </c>
      <c r="J341" s="123">
        <v>65.8</v>
      </c>
      <c r="K341" s="124">
        <v>59.1</v>
      </c>
      <c r="L341" s="16">
        <v>247.1</v>
      </c>
      <c r="M341" s="16">
        <v>64.2</v>
      </c>
      <c r="N341" s="16">
        <v>127.5</v>
      </c>
      <c r="O341" s="16">
        <v>37.4</v>
      </c>
      <c r="P341" s="16">
        <v>78.8</v>
      </c>
      <c r="Q341" s="17">
        <v>85.2</v>
      </c>
      <c r="R341" s="17">
        <v>67.12</v>
      </c>
      <c r="S341" s="31">
        <v>54.57</v>
      </c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</row>
    <row r="342" spans="1:64" s="61" customFormat="1">
      <c r="A342" s="160"/>
      <c r="B342" s="161"/>
      <c r="C342" s="79" t="s">
        <v>364</v>
      </c>
      <c r="D342" s="162"/>
      <c r="E342" s="30" t="s">
        <v>35</v>
      </c>
      <c r="F342" s="20">
        <v>54.1</v>
      </c>
      <c r="G342" s="20">
        <v>154.9</v>
      </c>
      <c r="H342" s="123">
        <v>78.599999999999994</v>
      </c>
      <c r="I342" s="123">
        <v>132.30000000000001</v>
      </c>
      <c r="J342" s="123">
        <v>61.3</v>
      </c>
      <c r="K342" s="124">
        <v>94.2</v>
      </c>
      <c r="L342" s="16">
        <v>91.8</v>
      </c>
      <c r="M342" s="16">
        <v>243.8</v>
      </c>
      <c r="N342" s="16">
        <v>121.8</v>
      </c>
      <c r="O342" s="16">
        <v>98.9</v>
      </c>
      <c r="P342" s="16">
        <v>74.599999999999994</v>
      </c>
      <c r="Q342" s="17">
        <v>75.83</v>
      </c>
      <c r="R342" s="17">
        <v>108.13</v>
      </c>
      <c r="S342" s="31">
        <v>153.25</v>
      </c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</row>
    <row r="343" spans="1:64" s="61" customFormat="1">
      <c r="A343" s="160"/>
      <c r="B343" s="161"/>
      <c r="C343" s="79" t="s">
        <v>365</v>
      </c>
      <c r="D343" s="162"/>
      <c r="E343" s="30" t="s">
        <v>35</v>
      </c>
      <c r="F343" s="20">
        <v>250.4</v>
      </c>
      <c r="G343" s="20">
        <v>201.4</v>
      </c>
      <c r="H343" s="123">
        <v>94.4</v>
      </c>
      <c r="I343" s="123">
        <v>42.7</v>
      </c>
      <c r="J343" s="123">
        <v>262.89999999999998</v>
      </c>
      <c r="K343" s="124">
        <v>227.2</v>
      </c>
      <c r="L343" s="16">
        <v>101.9</v>
      </c>
      <c r="M343" s="16">
        <v>78.900000000000006</v>
      </c>
      <c r="N343" s="16">
        <v>169.8</v>
      </c>
      <c r="O343" s="16">
        <v>25.7</v>
      </c>
      <c r="P343" s="16">
        <v>61</v>
      </c>
      <c r="Q343" s="17">
        <v>76.83</v>
      </c>
      <c r="R343" s="17">
        <v>58.97</v>
      </c>
      <c r="S343" s="31">
        <v>51.47</v>
      </c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</row>
    <row r="344" spans="1:64" s="61" customFormat="1">
      <c r="A344" s="160"/>
      <c r="B344" s="161"/>
      <c r="C344" s="79" t="s">
        <v>366</v>
      </c>
      <c r="D344" s="162"/>
      <c r="E344" s="30" t="s">
        <v>35</v>
      </c>
      <c r="F344" s="20">
        <v>240.2</v>
      </c>
      <c r="G344" s="20">
        <v>350.8</v>
      </c>
      <c r="H344" s="123">
        <v>232.2</v>
      </c>
      <c r="I344" s="123">
        <v>71.400000000000006</v>
      </c>
      <c r="J344" s="123">
        <v>68.900000000000006</v>
      </c>
      <c r="K344" s="124">
        <v>90.2</v>
      </c>
      <c r="L344" s="16">
        <v>138.80000000000001</v>
      </c>
      <c r="M344" s="16">
        <v>78</v>
      </c>
      <c r="N344" s="16">
        <v>87.7</v>
      </c>
      <c r="O344" s="16">
        <v>128.6</v>
      </c>
      <c r="P344" s="16">
        <v>51.7</v>
      </c>
      <c r="Q344" s="17">
        <v>91.87</v>
      </c>
      <c r="R344" s="17">
        <v>97.07</v>
      </c>
      <c r="S344" s="31">
        <v>157.27000000000001</v>
      </c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</row>
    <row r="345" spans="1:64" s="61" customFormat="1">
      <c r="A345" s="160"/>
      <c r="B345" s="161"/>
      <c r="C345" s="79" t="s">
        <v>367</v>
      </c>
      <c r="D345" s="162"/>
      <c r="E345" s="30" t="s">
        <v>35</v>
      </c>
      <c r="F345" s="20">
        <v>111.8</v>
      </c>
      <c r="G345" s="20">
        <v>9.4</v>
      </c>
      <c r="H345" s="123">
        <v>1.8</v>
      </c>
      <c r="I345" s="123">
        <v>0.5</v>
      </c>
      <c r="J345" s="123">
        <v>0.1</v>
      </c>
      <c r="K345" s="124">
        <v>0.8</v>
      </c>
      <c r="L345" s="16">
        <v>24.9</v>
      </c>
      <c r="M345" s="16">
        <v>1.3</v>
      </c>
      <c r="N345" s="16">
        <v>13.3</v>
      </c>
      <c r="O345" s="16">
        <v>16.399999999999999</v>
      </c>
      <c r="P345" s="16">
        <v>32.4</v>
      </c>
      <c r="Q345" s="17">
        <v>38.72</v>
      </c>
      <c r="R345" s="17">
        <v>49.73</v>
      </c>
      <c r="S345" s="31">
        <v>46.13</v>
      </c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</row>
    <row r="346" spans="1:64" s="61" customFormat="1">
      <c r="A346" s="160"/>
      <c r="B346" s="161"/>
      <c r="C346" s="80" t="s">
        <v>368</v>
      </c>
      <c r="D346" s="162"/>
      <c r="E346" s="30" t="s">
        <v>35</v>
      </c>
      <c r="F346" s="20">
        <v>86.3</v>
      </c>
      <c r="G346" s="20">
        <v>174.6</v>
      </c>
      <c r="H346" s="123">
        <v>206.3</v>
      </c>
      <c r="I346" s="123">
        <v>12.2</v>
      </c>
      <c r="J346" s="123">
        <v>24.2</v>
      </c>
      <c r="K346" s="124">
        <v>20.6</v>
      </c>
      <c r="L346" s="16">
        <v>43.2</v>
      </c>
      <c r="M346" s="16">
        <v>15.7</v>
      </c>
      <c r="N346" s="16">
        <v>20.100000000000001</v>
      </c>
      <c r="O346" s="16">
        <v>313.7</v>
      </c>
      <c r="P346" s="16">
        <v>17.2</v>
      </c>
      <c r="Q346" s="17">
        <v>24.04</v>
      </c>
      <c r="R346" s="17">
        <v>22.73</v>
      </c>
      <c r="S346" s="31">
        <v>17.87</v>
      </c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</row>
    <row r="347" spans="1:64" s="61" customFormat="1">
      <c r="A347" s="160"/>
      <c r="B347" s="161"/>
      <c r="C347" s="75" t="s">
        <v>315</v>
      </c>
      <c r="D347" s="162"/>
      <c r="E347" s="30" t="s">
        <v>35</v>
      </c>
      <c r="F347" s="20">
        <v>20.399999999999999</v>
      </c>
      <c r="G347" s="20">
        <v>16.5</v>
      </c>
      <c r="H347" s="123">
        <v>16.5</v>
      </c>
      <c r="I347" s="123">
        <v>2.8</v>
      </c>
      <c r="J347" s="123">
        <v>9.9</v>
      </c>
      <c r="K347" s="124">
        <v>4.3</v>
      </c>
      <c r="L347" s="16">
        <v>30.2</v>
      </c>
      <c r="M347" s="16">
        <v>18.100000000000001</v>
      </c>
      <c r="N347" s="16">
        <v>31</v>
      </c>
      <c r="O347" s="16">
        <v>4.0999999999999996</v>
      </c>
      <c r="P347" s="16">
        <v>16.8</v>
      </c>
      <c r="Q347" s="17">
        <v>10.91</v>
      </c>
      <c r="R347" s="17">
        <v>26.95</v>
      </c>
      <c r="S347" s="31">
        <v>38.270000000000003</v>
      </c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</row>
    <row r="348" spans="1:64" s="61" customFormat="1">
      <c r="A348" s="160"/>
      <c r="B348" s="161"/>
      <c r="C348" s="80" t="s">
        <v>369</v>
      </c>
      <c r="D348" s="162"/>
      <c r="E348" s="30" t="s">
        <v>35</v>
      </c>
      <c r="F348" s="20">
        <v>3.1</v>
      </c>
      <c r="G348" s="20">
        <v>1.5</v>
      </c>
      <c r="H348" s="123">
        <v>3.8</v>
      </c>
      <c r="I348" s="123">
        <v>20.8</v>
      </c>
      <c r="J348" s="123">
        <v>0.4</v>
      </c>
      <c r="K348" s="124">
        <v>0.4</v>
      </c>
      <c r="L348" s="16">
        <v>1</v>
      </c>
      <c r="M348" s="16">
        <v>0.1</v>
      </c>
      <c r="N348" s="16">
        <v>0.1</v>
      </c>
      <c r="O348" s="107" t="s">
        <v>144</v>
      </c>
      <c r="P348" s="16">
        <v>15.1</v>
      </c>
      <c r="Q348" s="28">
        <v>0.01</v>
      </c>
      <c r="R348" s="17">
        <v>1.1299999999999999</v>
      </c>
      <c r="S348" s="31">
        <v>3.84</v>
      </c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</row>
    <row r="349" spans="1:64" s="61" customFormat="1">
      <c r="A349" s="160"/>
      <c r="B349" s="161"/>
      <c r="C349" s="75" t="s">
        <v>318</v>
      </c>
      <c r="D349" s="162"/>
      <c r="E349" s="30" t="s">
        <v>35</v>
      </c>
      <c r="F349" s="20">
        <v>47.9</v>
      </c>
      <c r="G349" s="20">
        <v>14.6</v>
      </c>
      <c r="H349" s="123">
        <v>14.2</v>
      </c>
      <c r="I349" s="123">
        <v>3.7</v>
      </c>
      <c r="J349" s="123">
        <v>5.7</v>
      </c>
      <c r="K349" s="124">
        <v>18.899999999999999</v>
      </c>
      <c r="L349" s="16">
        <v>109.2</v>
      </c>
      <c r="M349" s="16">
        <v>3.4</v>
      </c>
      <c r="N349" s="16">
        <v>12.8</v>
      </c>
      <c r="O349" s="16">
        <v>5.2</v>
      </c>
      <c r="P349" s="16">
        <v>11.1</v>
      </c>
      <c r="Q349" s="17">
        <v>2.57</v>
      </c>
      <c r="R349" s="17">
        <v>39.72</v>
      </c>
      <c r="S349" s="31">
        <v>17.27</v>
      </c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</row>
    <row r="350" spans="1:64" s="61" customFormat="1">
      <c r="A350" s="160"/>
      <c r="B350" s="161"/>
      <c r="C350" s="75" t="s">
        <v>370</v>
      </c>
      <c r="D350" s="162"/>
      <c r="E350" s="30" t="s">
        <v>35</v>
      </c>
      <c r="F350" s="20">
        <v>25.7</v>
      </c>
      <c r="G350" s="20">
        <v>26.9</v>
      </c>
      <c r="H350" s="123">
        <v>15.1</v>
      </c>
      <c r="I350" s="123">
        <v>39.5</v>
      </c>
      <c r="J350" s="123">
        <v>14.1</v>
      </c>
      <c r="K350" s="124">
        <v>13.5</v>
      </c>
      <c r="L350" s="16">
        <v>9</v>
      </c>
      <c r="M350" s="16">
        <v>14.9</v>
      </c>
      <c r="N350" s="16">
        <v>13.4</v>
      </c>
      <c r="O350" s="16">
        <v>12.8</v>
      </c>
      <c r="P350" s="16">
        <v>10.9</v>
      </c>
      <c r="Q350" s="17">
        <v>8.98</v>
      </c>
      <c r="R350" s="17">
        <v>10.130000000000001</v>
      </c>
      <c r="S350" s="31">
        <v>11.6</v>
      </c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</row>
    <row r="351" spans="1:64" s="61" customFormat="1">
      <c r="A351" s="160"/>
      <c r="B351" s="161"/>
      <c r="C351" s="75" t="s">
        <v>371</v>
      </c>
      <c r="D351" s="162"/>
      <c r="E351" s="30" t="s">
        <v>35</v>
      </c>
      <c r="F351" s="107" t="s">
        <v>144</v>
      </c>
      <c r="G351" s="107" t="s">
        <v>144</v>
      </c>
      <c r="H351" s="142">
        <v>0.01</v>
      </c>
      <c r="I351" s="142">
        <v>0.01</v>
      </c>
      <c r="J351" s="142">
        <v>0.01</v>
      </c>
      <c r="K351" s="146">
        <v>0.01</v>
      </c>
      <c r="L351" s="107" t="s">
        <v>144</v>
      </c>
      <c r="M351" s="107" t="s">
        <v>144</v>
      </c>
      <c r="N351" s="107" t="s">
        <v>144</v>
      </c>
      <c r="O351" s="107" t="s">
        <v>144</v>
      </c>
      <c r="P351" s="16">
        <v>7.4</v>
      </c>
      <c r="Q351" s="17">
        <v>1.01</v>
      </c>
      <c r="R351" s="17">
        <v>3.28</v>
      </c>
      <c r="S351" s="31">
        <v>11.49</v>
      </c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</row>
    <row r="352" spans="1:64" s="61" customFormat="1">
      <c r="A352" s="160"/>
      <c r="B352" s="161"/>
      <c r="C352" s="75" t="s">
        <v>372</v>
      </c>
      <c r="D352" s="162"/>
      <c r="E352" s="30" t="s">
        <v>35</v>
      </c>
      <c r="F352" s="20">
        <v>26.4</v>
      </c>
      <c r="G352" s="20">
        <v>58.1</v>
      </c>
      <c r="H352" s="123">
        <v>53.9</v>
      </c>
      <c r="I352" s="123">
        <v>49.7</v>
      </c>
      <c r="J352" s="123">
        <v>45</v>
      </c>
      <c r="K352" s="124">
        <v>27.4</v>
      </c>
      <c r="L352" s="16">
        <v>10.1</v>
      </c>
      <c r="M352" s="16">
        <v>27</v>
      </c>
      <c r="N352" s="16">
        <v>21.9</v>
      </c>
      <c r="O352" s="16">
        <v>11.5</v>
      </c>
      <c r="P352" s="16">
        <v>4.5</v>
      </c>
      <c r="Q352" s="17">
        <v>12.79</v>
      </c>
      <c r="R352" s="17">
        <v>57.18</v>
      </c>
      <c r="S352" s="31">
        <v>30.45</v>
      </c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</row>
    <row r="353" spans="1:64" s="61" customFormat="1">
      <c r="A353" s="160"/>
      <c r="B353" s="161"/>
      <c r="C353" s="75" t="s">
        <v>373</v>
      </c>
      <c r="D353" s="162"/>
      <c r="E353" s="30" t="s">
        <v>35</v>
      </c>
      <c r="F353" s="20">
        <v>0</v>
      </c>
      <c r="G353" s="20">
        <v>0.1</v>
      </c>
      <c r="H353" s="142">
        <v>0.01</v>
      </c>
      <c r="I353" s="142">
        <v>0.01</v>
      </c>
      <c r="J353" s="123">
        <v>2.1</v>
      </c>
      <c r="K353" s="146">
        <v>0.01</v>
      </c>
      <c r="L353" s="16">
        <v>0.1</v>
      </c>
      <c r="M353" s="16">
        <v>0.2</v>
      </c>
      <c r="N353" s="16">
        <v>0.1</v>
      </c>
      <c r="O353" s="16">
        <v>0.3</v>
      </c>
      <c r="P353" s="16">
        <v>3.9</v>
      </c>
      <c r="Q353" s="28">
        <v>0</v>
      </c>
      <c r="R353" s="17">
        <v>2.5099999999999998</v>
      </c>
      <c r="S353" s="31">
        <v>8.8699999999999992</v>
      </c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</row>
    <row r="354" spans="1:64" s="61" customFormat="1">
      <c r="A354" s="160"/>
      <c r="B354" s="161"/>
      <c r="C354" s="75" t="s">
        <v>280</v>
      </c>
      <c r="D354" s="162"/>
      <c r="E354" s="30" t="s">
        <v>35</v>
      </c>
      <c r="F354" s="20">
        <v>122.8</v>
      </c>
      <c r="G354" s="20">
        <v>38.200000000000003</v>
      </c>
      <c r="H354" s="123">
        <v>35.6</v>
      </c>
      <c r="I354" s="123">
        <v>15.1</v>
      </c>
      <c r="J354" s="123">
        <v>52.1</v>
      </c>
      <c r="K354" s="124">
        <v>32.799999999999997</v>
      </c>
      <c r="L354" s="16">
        <v>35.5</v>
      </c>
      <c r="M354" s="16">
        <v>24.6</v>
      </c>
      <c r="N354" s="16">
        <v>13.9</v>
      </c>
      <c r="O354" s="16">
        <v>99.7</v>
      </c>
      <c r="P354" s="16">
        <v>3.8</v>
      </c>
      <c r="Q354" s="17">
        <v>111.04</v>
      </c>
      <c r="R354" s="17">
        <v>54.18</v>
      </c>
      <c r="S354" s="31">
        <v>18.46</v>
      </c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</row>
    <row r="355" spans="1:64" s="61" customFormat="1">
      <c r="A355" s="160"/>
      <c r="B355" s="161"/>
      <c r="C355" s="75" t="s">
        <v>283</v>
      </c>
      <c r="D355" s="162"/>
      <c r="E355" s="30" t="s">
        <v>35</v>
      </c>
      <c r="F355" s="20">
        <v>30.3</v>
      </c>
      <c r="G355" s="20">
        <v>10.5</v>
      </c>
      <c r="H355" s="123">
        <v>17.100000000000001</v>
      </c>
      <c r="I355" s="123">
        <v>5.9</v>
      </c>
      <c r="J355" s="123">
        <v>2.8</v>
      </c>
      <c r="K355" s="124">
        <v>2.6</v>
      </c>
      <c r="L355" s="16">
        <v>4.2</v>
      </c>
      <c r="M355" s="16">
        <v>25.3</v>
      </c>
      <c r="N355" s="16">
        <v>35.1</v>
      </c>
      <c r="O355" s="16">
        <v>3.3</v>
      </c>
      <c r="P355" s="16">
        <v>3.7</v>
      </c>
      <c r="Q355" s="17">
        <v>0.13</v>
      </c>
      <c r="R355" s="17">
        <v>1.82</v>
      </c>
      <c r="S355" s="31">
        <v>4.8499999999999996</v>
      </c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</row>
    <row r="356" spans="1:64" s="61" customFormat="1">
      <c r="A356" s="160"/>
      <c r="B356" s="161"/>
      <c r="C356" s="114" t="s">
        <v>374</v>
      </c>
      <c r="D356" s="162"/>
      <c r="E356" s="30"/>
      <c r="F356" s="20">
        <v>20.3</v>
      </c>
      <c r="G356" s="20">
        <v>2.2999999999999998</v>
      </c>
      <c r="H356" s="123">
        <v>5.8</v>
      </c>
      <c r="I356" s="107" t="s">
        <v>144</v>
      </c>
      <c r="J356" s="123">
        <v>2.1</v>
      </c>
      <c r="K356" s="124">
        <v>3.9</v>
      </c>
      <c r="L356" s="16">
        <v>11</v>
      </c>
      <c r="M356" s="16">
        <v>50.8</v>
      </c>
      <c r="N356" s="16">
        <v>0.2</v>
      </c>
      <c r="O356" s="27">
        <v>15.4</v>
      </c>
      <c r="P356" s="107" t="s">
        <v>144</v>
      </c>
      <c r="Q356" s="17">
        <v>0.17</v>
      </c>
      <c r="R356" s="17">
        <v>7.18</v>
      </c>
      <c r="S356" s="31">
        <v>13.86</v>
      </c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</row>
    <row r="357" spans="1:64" s="61" customFormat="1">
      <c r="A357" s="160"/>
      <c r="B357" s="161"/>
      <c r="C357" s="79" t="s">
        <v>92</v>
      </c>
      <c r="D357" s="162"/>
      <c r="E357" s="30" t="s">
        <v>35</v>
      </c>
      <c r="F357" s="20">
        <f>F336-SUM(F337:F356)</f>
        <v>51</v>
      </c>
      <c r="G357" s="20">
        <f t="shared" ref="G357:Q357" si="21">G336-SUM(G337:G356)</f>
        <v>67.199999999999818</v>
      </c>
      <c r="H357" s="17">
        <f t="shared" si="21"/>
        <v>21.479999999999563</v>
      </c>
      <c r="I357" s="17">
        <f t="shared" si="21"/>
        <v>38.979999999999791</v>
      </c>
      <c r="J357" s="17">
        <f t="shared" si="21"/>
        <v>34.390000000000327</v>
      </c>
      <c r="K357" s="17">
        <f t="shared" si="21"/>
        <v>28.079999999999927</v>
      </c>
      <c r="L357" s="17">
        <f t="shared" si="21"/>
        <v>45.299999999999955</v>
      </c>
      <c r="M357" s="17">
        <f t="shared" si="21"/>
        <v>23.399999999999636</v>
      </c>
      <c r="N357" s="17">
        <f t="shared" si="21"/>
        <v>38.5</v>
      </c>
      <c r="O357" s="17">
        <f t="shared" si="21"/>
        <v>30.599999999999909</v>
      </c>
      <c r="P357" s="17">
        <f t="shared" si="21"/>
        <v>20.999999999999545</v>
      </c>
      <c r="Q357" s="17">
        <f t="shared" si="21"/>
        <v>33.010000000000218</v>
      </c>
      <c r="R357" s="17">
        <f>R336-SUM(R337:R356)</f>
        <v>21.049999999999727</v>
      </c>
      <c r="S357" s="17">
        <f>S336-SUM(S337:S356)</f>
        <v>20.920000000000073</v>
      </c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</row>
    <row r="358" spans="1:64" s="61" customFormat="1" ht="14.25" customHeight="1">
      <c r="A358" s="160">
        <v>32.200000000000003</v>
      </c>
      <c r="B358" s="161" t="s">
        <v>375</v>
      </c>
      <c r="C358" s="81" t="s">
        <v>376</v>
      </c>
      <c r="D358" s="162" t="s">
        <v>111</v>
      </c>
      <c r="E358" s="82" t="s">
        <v>35</v>
      </c>
      <c r="F358" s="20">
        <v>4492.2</v>
      </c>
      <c r="G358" s="20">
        <v>3911.2</v>
      </c>
      <c r="H358" s="123">
        <v>2507.1</v>
      </c>
      <c r="I358" s="123">
        <v>1271.7</v>
      </c>
      <c r="J358" s="123">
        <v>789.8</v>
      </c>
      <c r="K358" s="124">
        <v>941.1</v>
      </c>
      <c r="L358" s="16">
        <v>1442.3</v>
      </c>
      <c r="M358" s="16">
        <v>2130.3000000000002</v>
      </c>
      <c r="N358" s="16">
        <v>2374.5</v>
      </c>
      <c r="O358" s="16">
        <v>1678.8</v>
      </c>
      <c r="P358" s="16">
        <v>2076.54</v>
      </c>
      <c r="Q358" s="17">
        <v>2819.0049317920002</v>
      </c>
      <c r="R358" s="17">
        <v>2759.43</v>
      </c>
      <c r="S358" s="31">
        <v>3382.04</v>
      </c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</row>
    <row r="359" spans="1:64" s="61" customFormat="1" ht="25.5" customHeight="1">
      <c r="A359" s="160"/>
      <c r="B359" s="161"/>
      <c r="C359" s="110" t="s">
        <v>377</v>
      </c>
      <c r="D359" s="162"/>
      <c r="E359" s="82" t="s">
        <v>35</v>
      </c>
      <c r="F359" s="147">
        <v>653.20000000000005</v>
      </c>
      <c r="G359" s="147">
        <v>685.6</v>
      </c>
      <c r="H359" s="123">
        <v>316.60000000000002</v>
      </c>
      <c r="I359" s="123">
        <v>292.7</v>
      </c>
      <c r="J359" s="123">
        <v>101.5</v>
      </c>
      <c r="K359" s="124">
        <v>111.5</v>
      </c>
      <c r="L359" s="16">
        <v>297.2</v>
      </c>
      <c r="M359" s="16">
        <v>143.30000000000001</v>
      </c>
      <c r="N359" s="16">
        <v>261.10000000000002</v>
      </c>
      <c r="O359" s="16">
        <v>223.8</v>
      </c>
      <c r="P359" s="16">
        <v>173.09</v>
      </c>
      <c r="Q359" s="17">
        <v>149.430087762</v>
      </c>
      <c r="R359" s="17">
        <v>246.59</v>
      </c>
      <c r="S359" s="31">
        <v>204.63</v>
      </c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</row>
    <row r="360" spans="1:64" s="61" customFormat="1" ht="15" customHeight="1">
      <c r="A360" s="160"/>
      <c r="B360" s="161"/>
      <c r="C360" s="81" t="s">
        <v>378</v>
      </c>
      <c r="D360" s="162"/>
      <c r="E360" s="82" t="s">
        <v>35</v>
      </c>
      <c r="F360" s="147">
        <v>141.80000000000001</v>
      </c>
      <c r="G360" s="147">
        <v>125.2</v>
      </c>
      <c r="H360" s="123">
        <v>120.6</v>
      </c>
      <c r="I360" s="123">
        <v>117.4</v>
      </c>
      <c r="J360" s="123">
        <v>72.099999999999994</v>
      </c>
      <c r="K360" s="124">
        <v>73</v>
      </c>
      <c r="L360" s="16">
        <v>53.6</v>
      </c>
      <c r="M360" s="16">
        <v>224.4</v>
      </c>
      <c r="N360" s="16">
        <v>192.2</v>
      </c>
      <c r="O360" s="16">
        <v>110.4</v>
      </c>
      <c r="P360" s="16">
        <v>91.9</v>
      </c>
      <c r="Q360" s="17">
        <v>116.122989703</v>
      </c>
      <c r="R360" s="17">
        <v>133.52000000000001</v>
      </c>
      <c r="S360" s="31">
        <v>122.28</v>
      </c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</row>
    <row r="361" spans="1:64" s="61" customFormat="1">
      <c r="A361" s="160"/>
      <c r="B361" s="161"/>
      <c r="C361" s="14" t="s">
        <v>379</v>
      </c>
      <c r="D361" s="162"/>
      <c r="E361" s="82" t="s">
        <v>35</v>
      </c>
      <c r="F361" s="147">
        <v>90.7</v>
      </c>
      <c r="G361" s="147">
        <v>97.3</v>
      </c>
      <c r="H361" s="123">
        <v>64.3</v>
      </c>
      <c r="I361" s="123">
        <v>66.599999999999994</v>
      </c>
      <c r="J361" s="123">
        <v>78.7</v>
      </c>
      <c r="K361" s="124">
        <v>53.9</v>
      </c>
      <c r="L361" s="16">
        <v>42.5</v>
      </c>
      <c r="M361" s="16">
        <v>64.099999999999994</v>
      </c>
      <c r="N361" s="16">
        <v>67.8</v>
      </c>
      <c r="O361" s="16">
        <v>301</v>
      </c>
      <c r="P361" s="16">
        <v>59.69</v>
      </c>
      <c r="Q361" s="17">
        <v>13.5</v>
      </c>
      <c r="R361" s="17">
        <v>2.93</v>
      </c>
      <c r="S361" s="31">
        <v>6.4</v>
      </c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</row>
    <row r="362" spans="1:64" s="61" customFormat="1">
      <c r="A362" s="160"/>
      <c r="B362" s="161"/>
      <c r="C362" s="81" t="s">
        <v>380</v>
      </c>
      <c r="D362" s="162"/>
      <c r="E362" s="82" t="s">
        <v>35</v>
      </c>
      <c r="F362" s="147">
        <v>93.5</v>
      </c>
      <c r="G362" s="147">
        <v>162.9</v>
      </c>
      <c r="H362" s="123">
        <v>95.4</v>
      </c>
      <c r="I362" s="123">
        <v>124.1</v>
      </c>
      <c r="J362" s="123">
        <v>76</v>
      </c>
      <c r="K362" s="124">
        <v>70.599999999999994</v>
      </c>
      <c r="L362" s="16">
        <v>55.5</v>
      </c>
      <c r="M362" s="16">
        <v>21.7</v>
      </c>
      <c r="N362" s="16">
        <v>52.7</v>
      </c>
      <c r="O362" s="16">
        <v>32.4</v>
      </c>
      <c r="P362" s="16">
        <v>38.71</v>
      </c>
      <c r="Q362" s="17">
        <v>63.545204083000002</v>
      </c>
      <c r="R362" s="17">
        <v>19.2</v>
      </c>
      <c r="S362" s="31">
        <v>15.15</v>
      </c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</row>
    <row r="363" spans="1:64" s="61" customFormat="1">
      <c r="A363" s="160"/>
      <c r="B363" s="161"/>
      <c r="C363" s="81" t="s">
        <v>381</v>
      </c>
      <c r="D363" s="162"/>
      <c r="E363" s="82" t="s">
        <v>35</v>
      </c>
      <c r="F363" s="147">
        <v>27.2</v>
      </c>
      <c r="G363" s="147">
        <v>66.3</v>
      </c>
      <c r="H363" s="123">
        <v>4.8</v>
      </c>
      <c r="I363" s="123">
        <v>4.8</v>
      </c>
      <c r="J363" s="123">
        <v>170.9</v>
      </c>
      <c r="K363" s="124">
        <v>144.9</v>
      </c>
      <c r="L363" s="16">
        <v>23.5</v>
      </c>
      <c r="M363" s="16">
        <v>10.199999999999999</v>
      </c>
      <c r="N363" s="16">
        <v>13.5</v>
      </c>
      <c r="O363" s="16">
        <v>0.2</v>
      </c>
      <c r="P363" s="16">
        <v>0.13</v>
      </c>
      <c r="Q363" s="107" t="s">
        <v>144</v>
      </c>
      <c r="R363" s="17">
        <v>2.44</v>
      </c>
      <c r="S363" s="31">
        <v>0.93</v>
      </c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</row>
    <row r="364" spans="1:64" s="61" customFormat="1" ht="12.75" customHeight="1">
      <c r="A364" s="160"/>
      <c r="B364" s="161"/>
      <c r="C364" s="14" t="s">
        <v>382</v>
      </c>
      <c r="D364" s="162"/>
      <c r="E364" s="82" t="s">
        <v>35</v>
      </c>
      <c r="F364" s="147">
        <v>56.1</v>
      </c>
      <c r="G364" s="147">
        <v>63.3</v>
      </c>
      <c r="H364" s="123">
        <v>44.6</v>
      </c>
      <c r="I364" s="123">
        <v>29.1</v>
      </c>
      <c r="J364" s="123">
        <v>30</v>
      </c>
      <c r="K364" s="124">
        <v>24.1</v>
      </c>
      <c r="L364" s="16">
        <v>33.1</v>
      </c>
      <c r="M364" s="16">
        <v>43.3</v>
      </c>
      <c r="N364" s="16">
        <v>26.5</v>
      </c>
      <c r="O364" s="16">
        <v>9.3000000000000007</v>
      </c>
      <c r="P364" s="16">
        <v>9.3699999999999992</v>
      </c>
      <c r="Q364" s="17">
        <v>8.1999999999999993</v>
      </c>
      <c r="R364" s="17">
        <v>4.07</v>
      </c>
      <c r="S364" s="31">
        <v>20.46</v>
      </c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</row>
    <row r="365" spans="1:64" s="61" customFormat="1">
      <c r="A365" s="160"/>
      <c r="B365" s="161"/>
      <c r="C365" s="14" t="s">
        <v>383</v>
      </c>
      <c r="D365" s="162"/>
      <c r="E365" s="82" t="s">
        <v>35</v>
      </c>
      <c r="F365" s="147">
        <v>22.5</v>
      </c>
      <c r="G365" s="147">
        <v>8.6999999999999993</v>
      </c>
      <c r="H365" s="123">
        <v>14</v>
      </c>
      <c r="I365" s="123">
        <v>13.1</v>
      </c>
      <c r="J365" s="123">
        <v>3.4</v>
      </c>
      <c r="K365" s="124">
        <v>4</v>
      </c>
      <c r="L365" s="16">
        <v>13</v>
      </c>
      <c r="M365" s="16">
        <v>24.6</v>
      </c>
      <c r="N365" s="16">
        <v>67.2</v>
      </c>
      <c r="O365" s="16">
        <v>54.7</v>
      </c>
      <c r="P365" s="16">
        <v>126.29</v>
      </c>
      <c r="Q365" s="17">
        <v>157.4</v>
      </c>
      <c r="R365" s="17">
        <v>50.55</v>
      </c>
      <c r="S365" s="31">
        <v>23.81</v>
      </c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</row>
    <row r="366" spans="1:64" s="61" customFormat="1">
      <c r="A366" s="160"/>
      <c r="B366" s="161"/>
      <c r="C366" s="81" t="s">
        <v>384</v>
      </c>
      <c r="D366" s="162"/>
      <c r="E366" s="82" t="s">
        <v>35</v>
      </c>
      <c r="F366" s="147">
        <v>36.5</v>
      </c>
      <c r="G366" s="147">
        <v>32.799999999999997</v>
      </c>
      <c r="H366" s="123">
        <v>26.5</v>
      </c>
      <c r="I366" s="123">
        <v>11.3</v>
      </c>
      <c r="J366" s="123">
        <v>15.3</v>
      </c>
      <c r="K366" s="124">
        <v>12.2</v>
      </c>
      <c r="L366" s="16">
        <v>5.9</v>
      </c>
      <c r="M366" s="16">
        <v>16.600000000000001</v>
      </c>
      <c r="N366" s="16">
        <v>16.8</v>
      </c>
      <c r="O366" s="16">
        <v>81.7</v>
      </c>
      <c r="P366" s="16">
        <v>60.23</v>
      </c>
      <c r="Q366" s="17">
        <v>32.6</v>
      </c>
      <c r="R366" s="17">
        <v>217.43</v>
      </c>
      <c r="S366" s="31">
        <v>235.76</v>
      </c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</row>
    <row r="367" spans="1:64" s="61" customFormat="1">
      <c r="A367" s="160"/>
      <c r="B367" s="161"/>
      <c r="C367" s="81" t="s">
        <v>385</v>
      </c>
      <c r="D367" s="162"/>
      <c r="E367" s="82" t="s">
        <v>35</v>
      </c>
      <c r="F367" s="147">
        <v>60.5</v>
      </c>
      <c r="G367" s="147">
        <v>38.5</v>
      </c>
      <c r="H367" s="123">
        <v>28.6</v>
      </c>
      <c r="I367" s="123">
        <v>18.100000000000001</v>
      </c>
      <c r="J367" s="123">
        <v>14.6</v>
      </c>
      <c r="K367" s="124">
        <v>22.6</v>
      </c>
      <c r="L367" s="16">
        <v>20.8</v>
      </c>
      <c r="M367" s="16">
        <v>20.9</v>
      </c>
      <c r="N367" s="16">
        <v>16</v>
      </c>
      <c r="O367" s="16">
        <v>11.9</v>
      </c>
      <c r="P367" s="16">
        <v>28.97</v>
      </c>
      <c r="Q367" s="17">
        <v>17.399999999999999</v>
      </c>
      <c r="R367" s="17">
        <v>4.9800000000000004</v>
      </c>
      <c r="S367" s="31">
        <v>3.21</v>
      </c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</row>
    <row r="368" spans="1:64" s="61" customFormat="1">
      <c r="A368" s="160"/>
      <c r="B368" s="161"/>
      <c r="C368" s="14" t="s">
        <v>70</v>
      </c>
      <c r="D368" s="162"/>
      <c r="E368" s="82" t="s">
        <v>35</v>
      </c>
      <c r="F368" s="147">
        <v>12.8</v>
      </c>
      <c r="G368" s="147">
        <v>4.8</v>
      </c>
      <c r="H368" s="123">
        <v>4.5999999999999996</v>
      </c>
      <c r="I368" s="123">
        <v>8.1</v>
      </c>
      <c r="J368" s="123">
        <v>6.3</v>
      </c>
      <c r="K368" s="124">
        <v>6.5</v>
      </c>
      <c r="L368" s="16">
        <v>41.2</v>
      </c>
      <c r="M368" s="16">
        <v>1.6</v>
      </c>
      <c r="N368" s="16">
        <v>29.3</v>
      </c>
      <c r="O368" s="16">
        <v>38</v>
      </c>
      <c r="P368" s="16">
        <v>27.02</v>
      </c>
      <c r="Q368" s="17">
        <v>19.899999999999999</v>
      </c>
      <c r="R368" s="17">
        <v>40.18</v>
      </c>
      <c r="S368" s="31">
        <v>34.81</v>
      </c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</row>
    <row r="369" spans="1:64" s="61" customFormat="1">
      <c r="A369" s="160"/>
      <c r="B369" s="161"/>
      <c r="C369" s="14" t="s">
        <v>386</v>
      </c>
      <c r="D369" s="162"/>
      <c r="E369" s="82" t="s">
        <v>35</v>
      </c>
      <c r="F369" s="147">
        <v>36.5</v>
      </c>
      <c r="G369" s="147">
        <v>19.399999999999999</v>
      </c>
      <c r="H369" s="123">
        <v>8.6999999999999993</v>
      </c>
      <c r="I369" s="123">
        <v>19.3</v>
      </c>
      <c r="J369" s="123">
        <v>30.7</v>
      </c>
      <c r="K369" s="124">
        <v>10.6</v>
      </c>
      <c r="L369" s="16">
        <v>4.8</v>
      </c>
      <c r="M369" s="16">
        <v>7.6</v>
      </c>
      <c r="N369" s="16">
        <v>6.2</v>
      </c>
      <c r="O369" s="16">
        <v>6</v>
      </c>
      <c r="P369" s="16">
        <v>7.34</v>
      </c>
      <c r="Q369" s="17">
        <v>15.6</v>
      </c>
      <c r="R369" s="17">
        <v>28.26</v>
      </c>
      <c r="S369" s="31">
        <v>36.89</v>
      </c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</row>
    <row r="370" spans="1:64" s="61" customFormat="1" ht="13.5" customHeight="1">
      <c r="A370" s="160"/>
      <c r="B370" s="161"/>
      <c r="C370" s="81" t="s">
        <v>387</v>
      </c>
      <c r="D370" s="162"/>
      <c r="E370" s="82" t="s">
        <v>35</v>
      </c>
      <c r="F370" s="147">
        <v>8.1999999999999993</v>
      </c>
      <c r="G370" s="147">
        <v>5.6</v>
      </c>
      <c r="H370" s="123">
        <v>3.8</v>
      </c>
      <c r="I370" s="123">
        <v>11.7</v>
      </c>
      <c r="J370" s="123">
        <v>4.0999999999999996</v>
      </c>
      <c r="K370" s="124">
        <v>5.2</v>
      </c>
      <c r="L370" s="16">
        <v>5.6</v>
      </c>
      <c r="M370" s="16">
        <v>3.4</v>
      </c>
      <c r="N370" s="16">
        <v>3.2</v>
      </c>
      <c r="O370" s="16">
        <v>1.4</v>
      </c>
      <c r="P370" s="16">
        <v>3.5</v>
      </c>
      <c r="Q370" s="17">
        <v>1.1000000000000001</v>
      </c>
      <c r="R370" s="17">
        <v>1.27</v>
      </c>
      <c r="S370" s="31">
        <v>0.95</v>
      </c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</row>
    <row r="371" spans="1:64" s="61" customFormat="1" ht="13.5" customHeight="1">
      <c r="A371" s="160"/>
      <c r="B371" s="161"/>
      <c r="C371" s="81" t="s">
        <v>388</v>
      </c>
      <c r="D371" s="162"/>
      <c r="E371" s="82" t="s">
        <v>35</v>
      </c>
      <c r="F371" s="147">
        <v>4.8</v>
      </c>
      <c r="G371" s="147">
        <v>2.8</v>
      </c>
      <c r="H371" s="123">
        <v>2.4</v>
      </c>
      <c r="I371" s="123">
        <v>0.9</v>
      </c>
      <c r="J371" s="123">
        <v>0.6</v>
      </c>
      <c r="K371" s="124">
        <v>1.1000000000000001</v>
      </c>
      <c r="L371" s="16">
        <v>25.1</v>
      </c>
      <c r="M371" s="16">
        <v>1.5</v>
      </c>
      <c r="N371" s="16">
        <v>0.9</v>
      </c>
      <c r="O371" s="16">
        <v>9.9</v>
      </c>
      <c r="P371" s="16">
        <v>1.87</v>
      </c>
      <c r="Q371" s="17">
        <v>1.2</v>
      </c>
      <c r="R371" s="100">
        <v>0</v>
      </c>
      <c r="S371" s="31">
        <v>21.01</v>
      </c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</row>
    <row r="372" spans="1:64" s="61" customFormat="1">
      <c r="A372" s="160"/>
      <c r="B372" s="161"/>
      <c r="C372" s="81" t="s">
        <v>389</v>
      </c>
      <c r="D372" s="162"/>
      <c r="E372" s="82" t="s">
        <v>35</v>
      </c>
      <c r="F372" s="147">
        <v>0.8</v>
      </c>
      <c r="G372" s="147">
        <v>0.9</v>
      </c>
      <c r="H372" s="123">
        <v>0.6</v>
      </c>
      <c r="I372" s="123">
        <v>0.7</v>
      </c>
      <c r="J372" s="123">
        <v>0.7</v>
      </c>
      <c r="K372" s="124">
        <v>1.7</v>
      </c>
      <c r="L372" s="16">
        <v>20.3</v>
      </c>
      <c r="M372" s="16">
        <v>1.1000000000000001</v>
      </c>
      <c r="N372" s="16">
        <v>0.7</v>
      </c>
      <c r="O372" s="27">
        <v>1E-3</v>
      </c>
      <c r="P372" s="16">
        <v>0.3</v>
      </c>
      <c r="Q372" s="107" t="s">
        <v>144</v>
      </c>
      <c r="R372" s="17">
        <v>0.67</v>
      </c>
      <c r="S372" s="31">
        <v>1.76</v>
      </c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</row>
    <row r="373" spans="1:64" s="61" customFormat="1">
      <c r="A373" s="160"/>
      <c r="B373" s="161"/>
      <c r="C373" s="81" t="s">
        <v>390</v>
      </c>
      <c r="D373" s="162"/>
      <c r="E373" s="82" t="s">
        <v>35</v>
      </c>
      <c r="F373" s="107" t="s">
        <v>144</v>
      </c>
      <c r="G373" s="107" t="s">
        <v>144</v>
      </c>
      <c r="H373" s="107" t="s">
        <v>144</v>
      </c>
      <c r="I373" s="107" t="s">
        <v>144</v>
      </c>
      <c r="J373" s="107" t="s">
        <v>144</v>
      </c>
      <c r="K373" s="107" t="s">
        <v>144</v>
      </c>
      <c r="L373" s="107" t="s">
        <v>144</v>
      </c>
      <c r="M373" s="16">
        <v>12.1</v>
      </c>
      <c r="N373" s="107" t="s">
        <v>144</v>
      </c>
      <c r="O373" s="107" t="s">
        <v>144</v>
      </c>
      <c r="P373" s="16">
        <v>7.05</v>
      </c>
      <c r="Q373" s="17">
        <v>2.1</v>
      </c>
      <c r="R373" s="17">
        <v>1.18</v>
      </c>
      <c r="S373" s="31">
        <v>6.1</v>
      </c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</row>
    <row r="374" spans="1:64" s="61" customFormat="1">
      <c r="A374" s="160"/>
      <c r="B374" s="161"/>
      <c r="C374" s="81" t="s">
        <v>391</v>
      </c>
      <c r="D374" s="162"/>
      <c r="E374" s="82" t="s">
        <v>35</v>
      </c>
      <c r="F374" s="147">
        <v>1.8</v>
      </c>
      <c r="G374" s="147">
        <v>4.5999999999999996</v>
      </c>
      <c r="H374" s="123">
        <v>1.2</v>
      </c>
      <c r="I374" s="123">
        <v>0.1</v>
      </c>
      <c r="J374" s="123">
        <v>0.6</v>
      </c>
      <c r="K374" s="124">
        <v>0.7</v>
      </c>
      <c r="L374" s="107" t="s">
        <v>144</v>
      </c>
      <c r="M374" s="107" t="s">
        <v>144</v>
      </c>
      <c r="N374" s="16">
        <v>0.3</v>
      </c>
      <c r="O374" s="16">
        <v>0.7</v>
      </c>
      <c r="P374" s="16">
        <v>1.2</v>
      </c>
      <c r="Q374" s="107" t="s">
        <v>144</v>
      </c>
      <c r="R374" s="107" t="s">
        <v>144</v>
      </c>
      <c r="S374" s="107" t="s">
        <v>144</v>
      </c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</row>
    <row r="375" spans="1:64" s="61" customFormat="1" ht="13.5" customHeight="1">
      <c r="A375" s="160"/>
      <c r="B375" s="161"/>
      <c r="C375" s="81" t="s">
        <v>392</v>
      </c>
      <c r="D375" s="162"/>
      <c r="E375" s="82" t="s">
        <v>35</v>
      </c>
      <c r="F375" s="147">
        <v>4.5999999999999996</v>
      </c>
      <c r="G375" s="147">
        <v>0.1</v>
      </c>
      <c r="H375" s="123">
        <v>0.2</v>
      </c>
      <c r="I375" s="123">
        <v>0.4</v>
      </c>
      <c r="J375" s="142">
        <v>1E-3</v>
      </c>
      <c r="K375" s="124">
        <v>0.9</v>
      </c>
      <c r="L375" s="16">
        <v>0.6</v>
      </c>
      <c r="M375" s="16">
        <v>0.6</v>
      </c>
      <c r="N375" s="16">
        <v>2</v>
      </c>
      <c r="O375" s="16">
        <v>0.2</v>
      </c>
      <c r="P375" s="16">
        <v>0.09</v>
      </c>
      <c r="Q375" s="17">
        <v>0.2</v>
      </c>
      <c r="R375" s="17">
        <v>0.84</v>
      </c>
      <c r="S375" s="31">
        <v>0.33</v>
      </c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</row>
    <row r="376" spans="1:64" s="61" customFormat="1" ht="13.5" customHeight="1">
      <c r="A376" s="160"/>
      <c r="B376" s="161"/>
      <c r="C376" s="81" t="s">
        <v>393</v>
      </c>
      <c r="D376" s="162"/>
      <c r="E376" s="82" t="s">
        <v>35</v>
      </c>
      <c r="F376" s="147">
        <v>1.2</v>
      </c>
      <c r="G376" s="147">
        <v>1.9</v>
      </c>
      <c r="H376" s="123">
        <v>0.6</v>
      </c>
      <c r="I376" s="123">
        <v>1.2</v>
      </c>
      <c r="J376" s="123">
        <v>1.1000000000000001</v>
      </c>
      <c r="K376" s="124">
        <v>1</v>
      </c>
      <c r="L376" s="16">
        <v>0.3</v>
      </c>
      <c r="M376" s="107" t="s">
        <v>144</v>
      </c>
      <c r="N376" s="16">
        <v>0.1</v>
      </c>
      <c r="O376" s="107" t="s">
        <v>144</v>
      </c>
      <c r="P376" s="16">
        <v>0.23</v>
      </c>
      <c r="Q376" s="107" t="s">
        <v>144</v>
      </c>
      <c r="R376" s="17">
        <v>7.0000000000000007E-2</v>
      </c>
      <c r="S376" s="31">
        <v>2.17</v>
      </c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</row>
    <row r="377" spans="1:64" s="61" customFormat="1" ht="40.5" customHeight="1">
      <c r="A377" s="160"/>
      <c r="B377" s="161"/>
      <c r="C377" s="81" t="s">
        <v>394</v>
      </c>
      <c r="D377" s="162"/>
      <c r="E377" s="82" t="s">
        <v>35</v>
      </c>
      <c r="F377" s="147">
        <v>0.3</v>
      </c>
      <c r="G377" s="147">
        <v>0.2</v>
      </c>
      <c r="H377" s="123">
        <v>1.4</v>
      </c>
      <c r="I377" s="123">
        <v>0.4</v>
      </c>
      <c r="J377" s="123">
        <v>0.5</v>
      </c>
      <c r="K377" s="124">
        <v>0.6</v>
      </c>
      <c r="L377" s="16">
        <v>1.3</v>
      </c>
      <c r="M377" s="107" t="s">
        <v>144</v>
      </c>
      <c r="N377" s="107" t="s">
        <v>144</v>
      </c>
      <c r="O377" s="107" t="s">
        <v>144</v>
      </c>
      <c r="P377" s="107" t="s">
        <v>144</v>
      </c>
      <c r="Q377" s="17">
        <v>0.5</v>
      </c>
      <c r="R377" s="17">
        <v>18.920000000000002</v>
      </c>
      <c r="S377" s="31">
        <v>61.45</v>
      </c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</row>
    <row r="378" spans="1:64" s="61" customFormat="1" ht="30.75" customHeight="1">
      <c r="A378" s="160"/>
      <c r="B378" s="161"/>
      <c r="C378" s="81" t="s">
        <v>395</v>
      </c>
      <c r="D378" s="162"/>
      <c r="E378" s="82" t="s">
        <v>35</v>
      </c>
      <c r="F378" s="107" t="s">
        <v>144</v>
      </c>
      <c r="G378" s="107" t="s">
        <v>144</v>
      </c>
      <c r="H378" s="107" t="s">
        <v>144</v>
      </c>
      <c r="I378" s="107" t="s">
        <v>144</v>
      </c>
      <c r="J378" s="107" t="s">
        <v>144</v>
      </c>
      <c r="K378" s="107" t="s">
        <v>144</v>
      </c>
      <c r="L378" s="107" t="s">
        <v>144</v>
      </c>
      <c r="M378" s="16">
        <v>1.4</v>
      </c>
      <c r="N378" s="107" t="s">
        <v>144</v>
      </c>
      <c r="O378" s="107" t="s">
        <v>144</v>
      </c>
      <c r="P378" s="107" t="s">
        <v>144</v>
      </c>
      <c r="Q378" s="107" t="s">
        <v>144</v>
      </c>
      <c r="R378" s="17">
        <v>0.77</v>
      </c>
      <c r="S378" s="107" t="s">
        <v>144</v>
      </c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</row>
    <row r="379" spans="1:64" s="61" customFormat="1" ht="12.75" customHeight="1">
      <c r="A379" s="160">
        <v>32.299999999999997</v>
      </c>
      <c r="B379" s="83" t="s">
        <v>396</v>
      </c>
      <c r="C379" s="33" t="s">
        <v>56</v>
      </c>
      <c r="D379" s="39" t="s">
        <v>111</v>
      </c>
      <c r="E379" s="123">
        <v>8444.6932750331962</v>
      </c>
      <c r="F379" s="123">
        <v>13332.675116064189</v>
      </c>
      <c r="G379" s="123">
        <v>17668.369794568283</v>
      </c>
      <c r="H379" s="123">
        <v>19579.286160951942</v>
      </c>
      <c r="I379" s="123">
        <v>20247.030341455229</v>
      </c>
      <c r="J379" s="123">
        <v>20696.255054653207</v>
      </c>
      <c r="K379" s="124">
        <v>16277.489555512368</v>
      </c>
      <c r="L379" s="16">
        <v>18019.870496688927</v>
      </c>
      <c r="M379" s="16">
        <v>20223.020021108139</v>
      </c>
      <c r="N379" s="16">
        <v>22555.68204588307</v>
      </c>
      <c r="O379" s="148">
        <v>24206.7</v>
      </c>
      <c r="P379" s="148">
        <v>26281.8</v>
      </c>
      <c r="Q379" s="17">
        <v>28521.5</v>
      </c>
      <c r="R379" s="17">
        <v>30696.59</v>
      </c>
      <c r="S379" s="31">
        <v>33481.9</v>
      </c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</row>
    <row r="380" spans="1:64" s="61" customFormat="1" ht="12" customHeight="1">
      <c r="A380" s="160"/>
      <c r="B380" s="161" t="s">
        <v>397</v>
      </c>
      <c r="C380" s="75" t="s">
        <v>398</v>
      </c>
      <c r="D380" s="162" t="s">
        <v>111</v>
      </c>
      <c r="E380" s="123">
        <v>1694.7</v>
      </c>
      <c r="F380" s="123">
        <v>4317.3</v>
      </c>
      <c r="G380" s="123">
        <v>6521.8</v>
      </c>
      <c r="H380" s="123">
        <v>8064.2</v>
      </c>
      <c r="I380" s="123">
        <v>8033</v>
      </c>
      <c r="J380" s="123">
        <v>7975.9</v>
      </c>
      <c r="K380" s="124">
        <v>4063.3</v>
      </c>
      <c r="L380" s="16">
        <v>4880.8</v>
      </c>
      <c r="M380" s="16">
        <v>6175</v>
      </c>
      <c r="N380" s="16">
        <v>7974.2</v>
      </c>
      <c r="O380" s="16">
        <v>9140.7000000000007</v>
      </c>
      <c r="P380" s="16">
        <v>10525.2</v>
      </c>
      <c r="Q380" s="17">
        <v>12693.863591434001</v>
      </c>
      <c r="R380" s="17">
        <v>13505.24</v>
      </c>
      <c r="S380" s="31">
        <v>14226.67</v>
      </c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</row>
    <row r="381" spans="1:64" s="61" customFormat="1">
      <c r="A381" s="160"/>
      <c r="B381" s="161"/>
      <c r="C381" s="75" t="s">
        <v>399</v>
      </c>
      <c r="D381" s="162"/>
      <c r="E381" s="123">
        <v>2446.6</v>
      </c>
      <c r="F381" s="123">
        <v>2898.1</v>
      </c>
      <c r="G381" s="123">
        <v>3239.2</v>
      </c>
      <c r="H381" s="123">
        <v>3587.9</v>
      </c>
      <c r="I381" s="123">
        <v>4001</v>
      </c>
      <c r="J381" s="123">
        <v>4393.8</v>
      </c>
      <c r="K381" s="124">
        <v>4377.7</v>
      </c>
      <c r="L381" s="16">
        <v>4688.8</v>
      </c>
      <c r="M381" s="16">
        <v>4916.6000000000004</v>
      </c>
      <c r="N381" s="16">
        <v>5069</v>
      </c>
      <c r="O381" s="16">
        <v>5237.7</v>
      </c>
      <c r="P381" s="16">
        <v>5185.2</v>
      </c>
      <c r="Q381" s="17">
        <v>5326.5348737479999</v>
      </c>
      <c r="R381" s="17">
        <v>5338.8</v>
      </c>
      <c r="S381" s="31">
        <v>5443.34</v>
      </c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</row>
    <row r="382" spans="1:64" s="61" customFormat="1">
      <c r="A382" s="160"/>
      <c r="B382" s="161"/>
      <c r="C382" s="75" t="s">
        <v>284</v>
      </c>
      <c r="D382" s="162"/>
      <c r="E382" s="123">
        <v>795.1</v>
      </c>
      <c r="F382" s="123">
        <v>1322.6</v>
      </c>
      <c r="G382" s="123">
        <v>1537.7</v>
      </c>
      <c r="H382" s="123">
        <v>1523.8</v>
      </c>
      <c r="I382" s="123">
        <v>1692.8</v>
      </c>
      <c r="J382" s="123">
        <v>1694.6</v>
      </c>
      <c r="K382" s="124">
        <v>1653.4</v>
      </c>
      <c r="L382" s="16">
        <v>1652.3</v>
      </c>
      <c r="M382" s="16">
        <v>1672.4</v>
      </c>
      <c r="N382" s="16">
        <v>1478</v>
      </c>
      <c r="O382" s="16">
        <v>1526.9</v>
      </c>
      <c r="P382" s="16">
        <v>1898.3</v>
      </c>
      <c r="Q382" s="17">
        <v>2197.695431048</v>
      </c>
      <c r="R382" s="17">
        <v>2506.6</v>
      </c>
      <c r="S382" s="31">
        <v>2955.59</v>
      </c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</row>
    <row r="383" spans="1:64" s="61" customFormat="1">
      <c r="A383" s="160"/>
      <c r="B383" s="161"/>
      <c r="C383" s="75" t="s">
        <v>363</v>
      </c>
      <c r="D383" s="162"/>
      <c r="E383" s="123">
        <v>760</v>
      </c>
      <c r="F383" s="123">
        <v>1098.5</v>
      </c>
      <c r="G383" s="123">
        <v>1678</v>
      </c>
      <c r="H383" s="123">
        <v>1451.7</v>
      </c>
      <c r="I383" s="123">
        <v>1554.3</v>
      </c>
      <c r="J383" s="123">
        <v>1387.9</v>
      </c>
      <c r="K383" s="124">
        <v>1257.7</v>
      </c>
      <c r="L383" s="16">
        <v>1383</v>
      </c>
      <c r="M383" s="16">
        <v>1408.1</v>
      </c>
      <c r="N383" s="16">
        <v>1476.6</v>
      </c>
      <c r="O383" s="16">
        <v>1506.8</v>
      </c>
      <c r="P383" s="16">
        <v>1089.8</v>
      </c>
      <c r="Q383" s="17">
        <v>1234.3106153579999</v>
      </c>
      <c r="R383" s="17">
        <v>1211.47</v>
      </c>
      <c r="S383" s="31">
        <v>1230.6199999999999</v>
      </c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</row>
    <row r="384" spans="1:64" s="61" customFormat="1">
      <c r="A384" s="160"/>
      <c r="B384" s="161"/>
      <c r="C384" s="75" t="s">
        <v>400</v>
      </c>
      <c r="D384" s="162"/>
      <c r="E384" s="123">
        <v>147.9</v>
      </c>
      <c r="F384" s="123">
        <v>340.6</v>
      </c>
      <c r="G384" s="123">
        <v>493.9</v>
      </c>
      <c r="H384" s="123">
        <v>545.70000000000005</v>
      </c>
      <c r="I384" s="123">
        <v>605.20000000000005</v>
      </c>
      <c r="J384" s="123">
        <v>852.2</v>
      </c>
      <c r="K384" s="124">
        <v>987.6</v>
      </c>
      <c r="L384" s="16">
        <v>965.5</v>
      </c>
      <c r="M384" s="16">
        <v>1004.3</v>
      </c>
      <c r="N384" s="16">
        <v>1144.9000000000001</v>
      </c>
      <c r="O384" s="16">
        <v>1081.7</v>
      </c>
      <c r="P384" s="16">
        <v>1726.4</v>
      </c>
      <c r="Q384" s="17">
        <v>1365.56</v>
      </c>
      <c r="R384" s="17">
        <v>1399.27</v>
      </c>
      <c r="S384" s="31">
        <v>1441.04</v>
      </c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</row>
    <row r="385" spans="1:64" s="61" customFormat="1">
      <c r="A385" s="160"/>
      <c r="B385" s="161"/>
      <c r="C385" s="75" t="s">
        <v>278</v>
      </c>
      <c r="D385" s="162"/>
      <c r="E385" s="123">
        <v>182.7</v>
      </c>
      <c r="F385" s="123">
        <v>214.1</v>
      </c>
      <c r="G385" s="123">
        <v>353.3</v>
      </c>
      <c r="H385" s="123">
        <v>418.7</v>
      </c>
      <c r="I385" s="123">
        <v>528.1</v>
      </c>
      <c r="J385" s="123">
        <v>539.9</v>
      </c>
      <c r="K385" s="124">
        <v>584.9</v>
      </c>
      <c r="L385" s="16">
        <v>657</v>
      </c>
      <c r="M385" s="16">
        <v>842.6</v>
      </c>
      <c r="N385" s="16">
        <v>922.6</v>
      </c>
      <c r="O385" s="16">
        <v>981.8</v>
      </c>
      <c r="P385" s="16">
        <v>1022.2</v>
      </c>
      <c r="Q385" s="17">
        <v>963.19021425400001</v>
      </c>
      <c r="R385" s="17">
        <v>965.23</v>
      </c>
      <c r="S385" s="31">
        <v>967.46</v>
      </c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</row>
    <row r="386" spans="1:64" s="61" customFormat="1">
      <c r="A386" s="160"/>
      <c r="B386" s="161"/>
      <c r="C386" s="75" t="s">
        <v>317</v>
      </c>
      <c r="D386" s="162"/>
      <c r="E386" s="123">
        <v>262.2</v>
      </c>
      <c r="F386" s="123">
        <v>399.5</v>
      </c>
      <c r="G386" s="123">
        <v>623.9</v>
      </c>
      <c r="H386" s="123">
        <v>634.4</v>
      </c>
      <c r="I386" s="123">
        <v>559.6</v>
      </c>
      <c r="J386" s="123">
        <v>532.70000000000005</v>
      </c>
      <c r="K386" s="124">
        <v>541.29999999999995</v>
      </c>
      <c r="L386" s="16">
        <v>671.5</v>
      </c>
      <c r="M386" s="16">
        <v>672.8</v>
      </c>
      <c r="N386" s="16">
        <v>751</v>
      </c>
      <c r="O386" s="16">
        <v>651.29999999999995</v>
      </c>
      <c r="P386" s="16">
        <v>671.4</v>
      </c>
      <c r="Q386" s="17">
        <v>680.35993919200007</v>
      </c>
      <c r="R386" s="17">
        <v>724.08</v>
      </c>
      <c r="S386" s="31">
        <v>933.07</v>
      </c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</row>
    <row r="387" spans="1:64" s="61" customFormat="1">
      <c r="A387" s="160"/>
      <c r="B387" s="161"/>
      <c r="C387" s="75" t="s">
        <v>362</v>
      </c>
      <c r="D387" s="162"/>
      <c r="E387" s="123">
        <v>432.4</v>
      </c>
      <c r="F387" s="123">
        <v>522.4</v>
      </c>
      <c r="G387" s="123">
        <v>531.1</v>
      </c>
      <c r="H387" s="123">
        <v>502.6</v>
      </c>
      <c r="I387" s="123">
        <v>467.8</v>
      </c>
      <c r="J387" s="123">
        <v>441.4</v>
      </c>
      <c r="K387" s="124">
        <v>365.5</v>
      </c>
      <c r="L387" s="16">
        <v>402.6</v>
      </c>
      <c r="M387" s="16">
        <v>441.3</v>
      </c>
      <c r="N387" s="16">
        <v>504.4</v>
      </c>
      <c r="O387" s="16">
        <v>484.4</v>
      </c>
      <c r="P387" s="16">
        <v>618.4</v>
      </c>
      <c r="Q387" s="17">
        <v>701.95998350700006</v>
      </c>
      <c r="R387" s="17">
        <v>1462.44</v>
      </c>
      <c r="S387" s="31">
        <v>2351.2199999999998</v>
      </c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</row>
    <row r="388" spans="1:64" s="61" customFormat="1">
      <c r="A388" s="160"/>
      <c r="B388" s="161"/>
      <c r="C388" s="75" t="s">
        <v>280</v>
      </c>
      <c r="D388" s="162"/>
      <c r="E388" s="123">
        <v>208.7</v>
      </c>
      <c r="F388" s="123">
        <v>311.8</v>
      </c>
      <c r="G388" s="123">
        <v>379.4</v>
      </c>
      <c r="H388" s="123">
        <v>379.3</v>
      </c>
      <c r="I388" s="123">
        <v>382.8</v>
      </c>
      <c r="J388" s="123">
        <v>413.8</v>
      </c>
      <c r="K388" s="124">
        <v>426.7</v>
      </c>
      <c r="L388" s="16">
        <v>462</v>
      </c>
      <c r="M388" s="16">
        <v>504.7</v>
      </c>
      <c r="N388" s="16">
        <v>511.2</v>
      </c>
      <c r="O388" s="16">
        <v>573.1</v>
      </c>
      <c r="P388" s="16">
        <v>633.4</v>
      </c>
      <c r="Q388" s="17">
        <v>550.10812787899999</v>
      </c>
      <c r="R388" s="17">
        <v>568.11</v>
      </c>
      <c r="S388" s="31">
        <v>620.1</v>
      </c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</row>
    <row r="389" spans="1:64" s="61" customFormat="1">
      <c r="A389" s="160"/>
      <c r="B389" s="161"/>
      <c r="C389" s="75" t="s">
        <v>277</v>
      </c>
      <c r="D389" s="162"/>
      <c r="E389" s="123">
        <v>328.1</v>
      </c>
      <c r="F389" s="123">
        <v>341.4</v>
      </c>
      <c r="G389" s="123">
        <v>390.1</v>
      </c>
      <c r="H389" s="123">
        <v>418.8</v>
      </c>
      <c r="I389" s="123">
        <v>435.2</v>
      </c>
      <c r="J389" s="123">
        <v>441.8</v>
      </c>
      <c r="K389" s="124">
        <v>440</v>
      </c>
      <c r="L389" s="16">
        <v>441.6</v>
      </c>
      <c r="M389" s="16">
        <v>453.4</v>
      </c>
      <c r="N389" s="16">
        <v>464.2</v>
      </c>
      <c r="O389" s="16">
        <v>461.1</v>
      </c>
      <c r="P389" s="16">
        <v>423.5</v>
      </c>
      <c r="Q389" s="17">
        <v>449.623470462</v>
      </c>
      <c r="R389" s="17">
        <v>502.34</v>
      </c>
      <c r="S389" s="31">
        <v>524.07000000000005</v>
      </c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</row>
    <row r="390" spans="1:64" s="61" customFormat="1">
      <c r="A390" s="160"/>
      <c r="B390" s="161"/>
      <c r="C390" s="75" t="s">
        <v>368</v>
      </c>
      <c r="D390" s="162"/>
      <c r="E390" s="123">
        <v>28.3</v>
      </c>
      <c r="F390" s="123">
        <v>102.2</v>
      </c>
      <c r="G390" s="123">
        <v>255.1</v>
      </c>
      <c r="H390" s="123">
        <v>440.3</v>
      </c>
      <c r="I390" s="123">
        <v>382.3</v>
      </c>
      <c r="J390" s="123">
        <v>390.2</v>
      </c>
      <c r="K390" s="124">
        <v>344.7</v>
      </c>
      <c r="L390" s="16">
        <v>369</v>
      </c>
      <c r="M390" s="16">
        <v>530.29999999999995</v>
      </c>
      <c r="N390" s="16">
        <v>542.1</v>
      </c>
      <c r="O390" s="16">
        <v>826.3</v>
      </c>
      <c r="P390" s="16">
        <v>649.30000000000007</v>
      </c>
      <c r="Q390" s="17">
        <v>620.18748237500006</v>
      </c>
      <c r="R390" s="17">
        <v>643.29</v>
      </c>
      <c r="S390" s="31">
        <v>656.95</v>
      </c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</row>
    <row r="391" spans="1:64" s="61" customFormat="1">
      <c r="A391" s="160"/>
      <c r="B391" s="161"/>
      <c r="C391" s="75" t="s">
        <v>315</v>
      </c>
      <c r="D391" s="162"/>
      <c r="E391" s="123">
        <v>309.7</v>
      </c>
      <c r="F391" s="123">
        <v>383.5</v>
      </c>
      <c r="G391" s="123">
        <v>454.6</v>
      </c>
      <c r="H391" s="123">
        <v>435.9</v>
      </c>
      <c r="I391" s="123">
        <v>435.4</v>
      </c>
      <c r="J391" s="123">
        <v>439.2</v>
      </c>
      <c r="K391" s="124">
        <v>38.4</v>
      </c>
      <c r="L391" s="16">
        <v>67.7</v>
      </c>
      <c r="M391" s="16">
        <v>116.6</v>
      </c>
      <c r="N391" s="16">
        <v>143.30000000000001</v>
      </c>
      <c r="O391" s="16">
        <v>136</v>
      </c>
      <c r="P391" s="16">
        <v>162.70000000000002</v>
      </c>
      <c r="Q391" s="17">
        <v>130.12845117200001</v>
      </c>
      <c r="R391" s="17">
        <v>156.34</v>
      </c>
      <c r="S391" s="31">
        <v>206.43</v>
      </c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</row>
    <row r="392" spans="1:64" s="61" customFormat="1">
      <c r="A392" s="160"/>
      <c r="B392" s="161"/>
      <c r="C392" s="75" t="s">
        <v>401</v>
      </c>
      <c r="D392" s="162"/>
      <c r="E392" s="123">
        <v>134.69999999999999</v>
      </c>
      <c r="F392" s="123">
        <v>159.19999999999999</v>
      </c>
      <c r="G392" s="123">
        <v>175.9</v>
      </c>
      <c r="H392" s="123">
        <v>176.7</v>
      </c>
      <c r="I392" s="123">
        <v>173.6</v>
      </c>
      <c r="J392" s="123">
        <v>177.4</v>
      </c>
      <c r="K392" s="124">
        <v>180</v>
      </c>
      <c r="L392" s="16">
        <v>191</v>
      </c>
      <c r="M392" s="16">
        <v>238.3</v>
      </c>
      <c r="N392" s="16">
        <v>241.6</v>
      </c>
      <c r="O392" s="16">
        <v>253.9</v>
      </c>
      <c r="P392" s="16">
        <v>237.4</v>
      </c>
      <c r="Q392" s="17">
        <v>226.39031782900003</v>
      </c>
      <c r="R392" s="17">
        <v>228.52</v>
      </c>
      <c r="S392" s="31">
        <v>256.39</v>
      </c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</row>
    <row r="393" spans="1:64" s="61" customFormat="1">
      <c r="A393" s="160"/>
      <c r="B393" s="161"/>
      <c r="C393" s="75" t="s">
        <v>402</v>
      </c>
      <c r="D393" s="162"/>
      <c r="E393" s="123">
        <v>166.2</v>
      </c>
      <c r="F393" s="123">
        <v>163.4</v>
      </c>
      <c r="G393" s="123">
        <v>178.3</v>
      </c>
      <c r="H393" s="123">
        <v>171.8</v>
      </c>
      <c r="I393" s="123">
        <v>167.8</v>
      </c>
      <c r="J393" s="123">
        <v>166.2</v>
      </c>
      <c r="K393" s="124">
        <v>161.1</v>
      </c>
      <c r="L393" s="16">
        <v>161.9</v>
      </c>
      <c r="M393" s="16">
        <v>160.1</v>
      </c>
      <c r="N393" s="16">
        <v>152.19999999999999</v>
      </c>
      <c r="O393" s="16">
        <v>151.6</v>
      </c>
      <c r="P393" s="16">
        <v>203.3</v>
      </c>
      <c r="Q393" s="17">
        <v>151.11052243600002</v>
      </c>
      <c r="R393" s="17">
        <v>151.11000000000001</v>
      </c>
      <c r="S393" s="31">
        <v>160.41</v>
      </c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</row>
    <row r="394" spans="1:64" s="61" customFormat="1">
      <c r="A394" s="160"/>
      <c r="B394" s="161"/>
      <c r="C394" s="75" t="s">
        <v>370</v>
      </c>
      <c r="D394" s="162"/>
      <c r="E394" s="123">
        <v>100</v>
      </c>
      <c r="F394" s="123">
        <v>132.30000000000001</v>
      </c>
      <c r="G394" s="123">
        <v>157.80000000000001</v>
      </c>
      <c r="H394" s="123">
        <v>171.8</v>
      </c>
      <c r="I394" s="123">
        <v>132.5</v>
      </c>
      <c r="J394" s="123">
        <v>142.30000000000001</v>
      </c>
      <c r="K394" s="124">
        <v>157.19999999999999</v>
      </c>
      <c r="L394" s="16">
        <v>163.4</v>
      </c>
      <c r="M394" s="16">
        <v>166.6</v>
      </c>
      <c r="N394" s="16">
        <v>189.9</v>
      </c>
      <c r="O394" s="16">
        <v>173.7</v>
      </c>
      <c r="P394" s="16">
        <v>180.70000000000002</v>
      </c>
      <c r="Q394" s="17">
        <v>137.48854164599999</v>
      </c>
      <c r="R394" s="17">
        <v>134.91</v>
      </c>
      <c r="S394" s="31">
        <v>159.19999999999999</v>
      </c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</row>
    <row r="395" spans="1:64" s="61" customFormat="1">
      <c r="A395" s="160"/>
      <c r="B395" s="161"/>
      <c r="C395" s="75" t="s">
        <v>318</v>
      </c>
      <c r="D395" s="162"/>
      <c r="E395" s="123">
        <v>88.1</v>
      </c>
      <c r="F395" s="123">
        <v>126.2</v>
      </c>
      <c r="G395" s="123">
        <v>130</v>
      </c>
      <c r="H395" s="123">
        <v>109.6</v>
      </c>
      <c r="I395" s="123">
        <v>86</v>
      </c>
      <c r="J395" s="123">
        <v>71.5</v>
      </c>
      <c r="K395" s="124">
        <v>56.3</v>
      </c>
      <c r="L395" s="16">
        <v>165.7</v>
      </c>
      <c r="M395" s="16">
        <v>177.6</v>
      </c>
      <c r="N395" s="16">
        <v>187.1</v>
      </c>
      <c r="O395" s="16">
        <v>176.3</v>
      </c>
      <c r="P395" s="16">
        <v>181.3</v>
      </c>
      <c r="Q395" s="17">
        <v>144.43160694900001</v>
      </c>
      <c r="R395" s="149">
        <v>216.37</v>
      </c>
      <c r="S395" s="31">
        <v>218.44</v>
      </c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</row>
    <row r="396" spans="1:64" s="61" customFormat="1">
      <c r="A396" s="160"/>
      <c r="B396" s="161"/>
      <c r="C396" s="75" t="s">
        <v>367</v>
      </c>
      <c r="D396" s="162"/>
      <c r="E396" s="123">
        <v>76.099999999999994</v>
      </c>
      <c r="F396" s="123">
        <v>138.5</v>
      </c>
      <c r="G396" s="123">
        <v>137.1</v>
      </c>
      <c r="H396" s="123">
        <v>96.4</v>
      </c>
      <c r="I396" s="123">
        <v>96.4</v>
      </c>
      <c r="J396" s="123">
        <v>96.2</v>
      </c>
      <c r="K396" s="124">
        <v>96.4</v>
      </c>
      <c r="L396" s="16">
        <v>117.1</v>
      </c>
      <c r="M396" s="16">
        <v>120.9</v>
      </c>
      <c r="N396" s="16">
        <v>139.4</v>
      </c>
      <c r="O396" s="16">
        <v>158.4</v>
      </c>
      <c r="P396" s="16">
        <v>190.6</v>
      </c>
      <c r="Q396" s="17">
        <v>254.649596739</v>
      </c>
      <c r="R396" s="17">
        <v>289.14999999999998</v>
      </c>
      <c r="S396" s="31">
        <v>294.91000000000003</v>
      </c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</row>
    <row r="397" spans="1:64" s="61" customFormat="1">
      <c r="A397" s="160"/>
      <c r="B397" s="161"/>
      <c r="C397" s="75" t="s">
        <v>283</v>
      </c>
      <c r="D397" s="162"/>
      <c r="E397" s="123">
        <v>44.3</v>
      </c>
      <c r="F397" s="123">
        <v>70.400000000000006</v>
      </c>
      <c r="G397" s="123">
        <v>90</v>
      </c>
      <c r="H397" s="123">
        <v>102.1</v>
      </c>
      <c r="I397" s="123">
        <v>106.2</v>
      </c>
      <c r="J397" s="123">
        <v>104.7</v>
      </c>
      <c r="K397" s="124">
        <v>100.8</v>
      </c>
      <c r="L397" s="16">
        <v>95</v>
      </c>
      <c r="M397" s="16">
        <v>118.6</v>
      </c>
      <c r="N397" s="16">
        <v>135.30000000000001</v>
      </c>
      <c r="O397" s="16">
        <v>135.6</v>
      </c>
      <c r="P397" s="16">
        <v>132.5</v>
      </c>
      <c r="Q397" s="17">
        <v>123.29861119</v>
      </c>
      <c r="R397" s="17">
        <v>124.58</v>
      </c>
      <c r="S397" s="31">
        <v>127.76</v>
      </c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</row>
    <row r="398" spans="1:64" s="61" customFormat="1">
      <c r="A398" s="160"/>
      <c r="B398" s="161"/>
      <c r="C398" s="75" t="s">
        <v>403</v>
      </c>
      <c r="D398" s="162"/>
      <c r="E398" s="123">
        <v>15.2</v>
      </c>
      <c r="F398" s="123">
        <v>18.3</v>
      </c>
      <c r="G398" s="123">
        <v>27.7</v>
      </c>
      <c r="H398" s="123">
        <v>31.1</v>
      </c>
      <c r="I398" s="123">
        <v>42.4</v>
      </c>
      <c r="J398" s="123">
        <v>49.6</v>
      </c>
      <c r="K398" s="124">
        <v>53.4</v>
      </c>
      <c r="L398" s="16">
        <v>56.1</v>
      </c>
      <c r="M398" s="16">
        <v>58.8</v>
      </c>
      <c r="N398" s="16">
        <v>68.599999999999994</v>
      </c>
      <c r="O398" s="16">
        <v>69.3</v>
      </c>
      <c r="P398" s="16">
        <v>55.5</v>
      </c>
      <c r="Q398" s="17">
        <v>53.137328485000005</v>
      </c>
      <c r="R398" s="17">
        <v>43</v>
      </c>
      <c r="S398" s="31">
        <v>43.48</v>
      </c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</row>
    <row r="399" spans="1:64" s="61" customFormat="1">
      <c r="A399" s="160"/>
      <c r="B399" s="161"/>
      <c r="C399" s="75" t="s">
        <v>404</v>
      </c>
      <c r="D399" s="162"/>
      <c r="E399" s="123">
        <v>22.4</v>
      </c>
      <c r="F399" s="123">
        <v>27.3</v>
      </c>
      <c r="G399" s="123">
        <v>41</v>
      </c>
      <c r="H399" s="123">
        <v>36.1</v>
      </c>
      <c r="I399" s="123">
        <v>39.9</v>
      </c>
      <c r="J399" s="123">
        <v>42.6</v>
      </c>
      <c r="K399" s="124">
        <v>42.5</v>
      </c>
      <c r="L399" s="16">
        <v>42.8</v>
      </c>
      <c r="M399" s="16">
        <v>42.9</v>
      </c>
      <c r="N399" s="16">
        <v>43.1</v>
      </c>
      <c r="O399" s="16">
        <v>42.5</v>
      </c>
      <c r="P399" s="16">
        <v>37</v>
      </c>
      <c r="Q399" s="17">
        <v>32.275979194000001</v>
      </c>
      <c r="R399" s="17">
        <v>32.36</v>
      </c>
      <c r="S399" s="31">
        <v>32.549999999999997</v>
      </c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</row>
    <row r="400" spans="1:64" s="61" customFormat="1">
      <c r="A400" s="160"/>
      <c r="B400" s="161"/>
      <c r="C400" s="113" t="s">
        <v>409</v>
      </c>
      <c r="D400" s="162"/>
      <c r="E400" s="123">
        <v>1.9</v>
      </c>
      <c r="F400" s="123">
        <v>2.1</v>
      </c>
      <c r="G400" s="123">
        <v>2.1</v>
      </c>
      <c r="H400" s="123">
        <v>2.1</v>
      </c>
      <c r="I400" s="123">
        <v>2.4</v>
      </c>
      <c r="J400" s="123">
        <v>2.8</v>
      </c>
      <c r="K400" s="124">
        <v>3</v>
      </c>
      <c r="L400" s="16">
        <v>6.2</v>
      </c>
      <c r="M400" s="16">
        <v>11.1</v>
      </c>
      <c r="N400" s="16">
        <v>10.8</v>
      </c>
      <c r="O400" s="16">
        <v>10.9</v>
      </c>
      <c r="P400" s="16">
        <v>10.9</v>
      </c>
      <c r="Q400" s="17">
        <v>10.89</v>
      </c>
      <c r="R400" s="17">
        <v>10.78</v>
      </c>
      <c r="S400" s="31">
        <v>79.52</v>
      </c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</row>
    <row r="401" spans="1:64" s="61" customFormat="1">
      <c r="A401" s="160"/>
      <c r="B401" s="161"/>
      <c r="C401" s="113" t="s">
        <v>410</v>
      </c>
      <c r="D401" s="162"/>
      <c r="E401" s="123">
        <v>15</v>
      </c>
      <c r="F401" s="123">
        <v>15.8</v>
      </c>
      <c r="G401" s="123">
        <v>21.2</v>
      </c>
      <c r="H401" s="123">
        <v>23</v>
      </c>
      <c r="I401" s="123">
        <v>23.6</v>
      </c>
      <c r="J401" s="123">
        <v>23</v>
      </c>
      <c r="K401" s="124">
        <v>20.9</v>
      </c>
      <c r="L401" s="16">
        <v>21.4</v>
      </c>
      <c r="M401" s="16">
        <v>27</v>
      </c>
      <c r="N401" s="16">
        <v>26</v>
      </c>
      <c r="O401" s="16">
        <v>42.3</v>
      </c>
      <c r="P401" s="16">
        <v>44.1</v>
      </c>
      <c r="Q401" s="17">
        <v>40.119999999999997</v>
      </c>
      <c r="R401" s="17">
        <v>43.06</v>
      </c>
      <c r="S401" s="31">
        <v>60.16</v>
      </c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</row>
    <row r="402" spans="1:64" s="61" customFormat="1">
      <c r="A402" s="160"/>
      <c r="B402" s="161"/>
      <c r="C402" s="113" t="s">
        <v>411</v>
      </c>
      <c r="D402" s="162"/>
      <c r="E402" s="123">
        <v>0.3</v>
      </c>
      <c r="F402" s="123">
        <v>3.2</v>
      </c>
      <c r="G402" s="123">
        <v>4.8</v>
      </c>
      <c r="H402" s="123">
        <v>7.4</v>
      </c>
      <c r="I402" s="123">
        <v>33.4</v>
      </c>
      <c r="J402" s="123">
        <v>33.700000000000003</v>
      </c>
      <c r="K402" s="124">
        <v>33.799999999999997</v>
      </c>
      <c r="L402" s="16">
        <v>34.700000000000003</v>
      </c>
      <c r="M402" s="16">
        <v>34.799999999999997</v>
      </c>
      <c r="N402" s="16">
        <v>34.9</v>
      </c>
      <c r="O402" s="16">
        <v>34.9</v>
      </c>
      <c r="P402" s="16">
        <v>51.8</v>
      </c>
      <c r="Q402" s="17">
        <v>50.12</v>
      </c>
      <c r="R402" s="17">
        <v>51.13</v>
      </c>
      <c r="S402" s="31">
        <v>54.13</v>
      </c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</row>
    <row r="403" spans="1:64" s="61" customFormat="1">
      <c r="A403" s="160"/>
      <c r="B403" s="161"/>
      <c r="C403" s="113" t="s">
        <v>412</v>
      </c>
      <c r="D403" s="162"/>
      <c r="E403" s="123">
        <v>0</v>
      </c>
      <c r="F403" s="123">
        <v>16.100000000000001</v>
      </c>
      <c r="G403" s="123">
        <v>29.6</v>
      </c>
      <c r="H403" s="123">
        <v>27.2</v>
      </c>
      <c r="I403" s="123">
        <v>29.9</v>
      </c>
      <c r="J403" s="123">
        <v>30.3</v>
      </c>
      <c r="K403" s="124">
        <v>30.6</v>
      </c>
      <c r="L403" s="16">
        <v>32.299999999999997</v>
      </c>
      <c r="M403" s="16">
        <v>33</v>
      </c>
      <c r="N403" s="16">
        <v>33.299999999999997</v>
      </c>
      <c r="O403" s="16">
        <v>33.5</v>
      </c>
      <c r="P403" s="16">
        <v>33.4</v>
      </c>
      <c r="Q403" s="17">
        <v>33.450000000000003</v>
      </c>
      <c r="R403" s="17">
        <v>34.04</v>
      </c>
      <c r="S403" s="31">
        <v>34.53</v>
      </c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</row>
    <row r="404" spans="1:64">
      <c r="A404" s="160"/>
      <c r="B404" s="161"/>
      <c r="C404" s="79" t="s">
        <v>92</v>
      </c>
      <c r="D404" s="162"/>
      <c r="E404" s="123">
        <v>184.1000000000011</v>
      </c>
      <c r="F404" s="123">
        <v>207.90000000000219</v>
      </c>
      <c r="G404" s="123">
        <v>214.80000000000365</v>
      </c>
      <c r="H404" s="123">
        <v>220.7000000000051</v>
      </c>
      <c r="I404" s="123">
        <v>235.40000000000072</v>
      </c>
      <c r="J404" s="123">
        <v>252.59999999999417</v>
      </c>
      <c r="K404" s="124">
        <v>260.30000000000035</v>
      </c>
      <c r="L404" s="16">
        <v>290.5</v>
      </c>
      <c r="M404" s="16">
        <v>295.200000000008</v>
      </c>
      <c r="N404" s="16">
        <v>312.00000000000364</v>
      </c>
      <c r="O404" s="16">
        <v>316</v>
      </c>
      <c r="P404" s="16">
        <v>317.49999999999272</v>
      </c>
      <c r="Q404" s="17">
        <v>350.56000000000131</v>
      </c>
      <c r="R404" s="17">
        <v>354.36999999999171</v>
      </c>
      <c r="S404" s="31">
        <v>403.86000000000058</v>
      </c>
    </row>
    <row r="405" spans="1:64" ht="12.75" customHeight="1">
      <c r="A405" s="160"/>
      <c r="B405" s="161" t="s">
        <v>405</v>
      </c>
      <c r="C405" s="81" t="s">
        <v>376</v>
      </c>
      <c r="D405" s="162" t="s">
        <v>111</v>
      </c>
      <c r="E405" s="123">
        <v>5692.8</v>
      </c>
      <c r="F405" s="123">
        <v>9626.1</v>
      </c>
      <c r="G405" s="123">
        <v>13051.3</v>
      </c>
      <c r="H405" s="123">
        <v>15109.5</v>
      </c>
      <c r="I405" s="123">
        <v>15419.7</v>
      </c>
      <c r="J405" s="123">
        <v>15360</v>
      </c>
      <c r="K405" s="124">
        <v>11518.3</v>
      </c>
      <c r="L405" s="16">
        <v>12825.800000000001</v>
      </c>
      <c r="M405" s="16">
        <v>14566.800000000001</v>
      </c>
      <c r="N405" s="16">
        <v>16366.1</v>
      </c>
      <c r="O405" s="16">
        <v>17703.3</v>
      </c>
      <c r="P405" s="16">
        <v>19099.100000000002</v>
      </c>
      <c r="Q405" s="17">
        <v>21344.685498384999</v>
      </c>
      <c r="R405" s="17">
        <v>23059.8</v>
      </c>
      <c r="S405" s="31">
        <v>25212.71</v>
      </c>
    </row>
    <row r="406" spans="1:64">
      <c r="A406" s="160"/>
      <c r="B406" s="161"/>
      <c r="C406" s="110" t="s">
        <v>377</v>
      </c>
      <c r="D406" s="162"/>
      <c r="E406" s="123">
        <v>577.5</v>
      </c>
      <c r="F406" s="123">
        <v>1035</v>
      </c>
      <c r="G406" s="123">
        <v>1347.6</v>
      </c>
      <c r="H406" s="123">
        <v>1083.7</v>
      </c>
      <c r="I406" s="123">
        <v>1178.4000000000001</v>
      </c>
      <c r="J406" s="123">
        <v>1383.5</v>
      </c>
      <c r="K406" s="124">
        <v>1122.4000000000001</v>
      </c>
      <c r="L406" s="16">
        <v>1525.1000000000001</v>
      </c>
      <c r="M406" s="16">
        <v>1634.7</v>
      </c>
      <c r="N406" s="16">
        <v>1788.7</v>
      </c>
      <c r="O406" s="16">
        <v>1841.8</v>
      </c>
      <c r="P406" s="16">
        <v>2085</v>
      </c>
      <c r="Q406" s="17">
        <v>1690.4439667890001</v>
      </c>
      <c r="R406" s="17">
        <v>1752.32</v>
      </c>
      <c r="S406" s="31">
        <v>1890.53</v>
      </c>
    </row>
    <row r="407" spans="1:64">
      <c r="A407" s="160"/>
      <c r="B407" s="161"/>
      <c r="C407" s="81" t="s">
        <v>378</v>
      </c>
      <c r="D407" s="162"/>
      <c r="E407" s="123">
        <v>232.4</v>
      </c>
      <c r="F407" s="123">
        <v>366</v>
      </c>
      <c r="G407" s="123">
        <v>532.70000000000005</v>
      </c>
      <c r="H407" s="123">
        <v>595.4</v>
      </c>
      <c r="I407" s="123">
        <v>675.1</v>
      </c>
      <c r="J407" s="123">
        <v>720.4</v>
      </c>
      <c r="K407" s="124">
        <v>734</v>
      </c>
      <c r="L407" s="16">
        <v>793.6</v>
      </c>
      <c r="M407" s="16">
        <v>919</v>
      </c>
      <c r="N407" s="16">
        <v>1047.5</v>
      </c>
      <c r="O407" s="16">
        <v>955.4</v>
      </c>
      <c r="P407" s="16">
        <v>1142</v>
      </c>
      <c r="Q407" s="17">
        <v>1263.498574085</v>
      </c>
      <c r="R407" s="17">
        <v>1393.28</v>
      </c>
      <c r="S407" s="31">
        <v>1574.13</v>
      </c>
    </row>
    <row r="408" spans="1:64">
      <c r="A408" s="160"/>
      <c r="B408" s="161"/>
      <c r="C408" s="14" t="s">
        <v>379</v>
      </c>
      <c r="D408" s="162"/>
      <c r="E408" s="123">
        <v>388</v>
      </c>
      <c r="F408" s="123">
        <v>436.9</v>
      </c>
      <c r="G408" s="123">
        <v>502.7</v>
      </c>
      <c r="H408" s="123">
        <v>508.5</v>
      </c>
      <c r="I408" s="123">
        <v>552.70000000000005</v>
      </c>
      <c r="J408" s="123">
        <v>593.5</v>
      </c>
      <c r="K408" s="124">
        <v>599.6</v>
      </c>
      <c r="L408" s="16">
        <v>650.80000000000007</v>
      </c>
      <c r="M408" s="16">
        <v>676.30000000000007</v>
      </c>
      <c r="N408" s="16">
        <v>699.30000000000007</v>
      </c>
      <c r="O408" s="16">
        <v>993.9</v>
      </c>
      <c r="P408" s="16">
        <v>1027.8</v>
      </c>
      <c r="Q408" s="17">
        <v>1043.8277337519999</v>
      </c>
      <c r="R408" s="17">
        <v>1046.6600000000001</v>
      </c>
      <c r="S408" s="31">
        <v>1069.75</v>
      </c>
    </row>
    <row r="409" spans="1:64">
      <c r="A409" s="160"/>
      <c r="B409" s="161"/>
      <c r="C409" s="81" t="s">
        <v>380</v>
      </c>
      <c r="D409" s="162"/>
      <c r="E409" s="123">
        <v>575.1</v>
      </c>
      <c r="F409" s="123">
        <v>629.79999999999995</v>
      </c>
      <c r="G409" s="123">
        <v>763.3</v>
      </c>
      <c r="H409" s="123">
        <v>814</v>
      </c>
      <c r="I409" s="123">
        <v>891.6</v>
      </c>
      <c r="J409" s="123">
        <v>907.5</v>
      </c>
      <c r="K409" s="124">
        <v>933.1</v>
      </c>
      <c r="L409" s="16">
        <v>835.5</v>
      </c>
      <c r="M409" s="16">
        <v>865</v>
      </c>
      <c r="N409" s="16">
        <v>912.2</v>
      </c>
      <c r="O409" s="16">
        <v>873.9</v>
      </c>
      <c r="P409" s="16">
        <v>881</v>
      </c>
      <c r="Q409" s="17">
        <v>852.82887470900005</v>
      </c>
      <c r="R409" s="17">
        <v>824.13</v>
      </c>
      <c r="S409" s="31">
        <v>823.66</v>
      </c>
    </row>
    <row r="410" spans="1:64">
      <c r="A410" s="160"/>
      <c r="B410" s="161"/>
      <c r="C410" s="14" t="s">
        <v>383</v>
      </c>
      <c r="D410" s="162"/>
      <c r="E410" s="123">
        <v>70.3</v>
      </c>
      <c r="F410" s="123">
        <v>66.3</v>
      </c>
      <c r="G410" s="123">
        <v>70.900000000000006</v>
      </c>
      <c r="H410" s="123">
        <v>75</v>
      </c>
      <c r="I410" s="123">
        <v>81</v>
      </c>
      <c r="J410" s="123">
        <v>73.900000000000006</v>
      </c>
      <c r="K410" s="124">
        <v>41.9</v>
      </c>
      <c r="L410" s="16">
        <v>55</v>
      </c>
      <c r="M410" s="16">
        <v>117.7</v>
      </c>
      <c r="N410" s="16">
        <v>183.8</v>
      </c>
      <c r="O410" s="16">
        <v>237.4</v>
      </c>
      <c r="P410" s="16">
        <v>359.3</v>
      </c>
      <c r="Q410" s="17">
        <v>442.31349988300002</v>
      </c>
      <c r="R410" s="148">
        <v>488.84</v>
      </c>
      <c r="S410" s="31">
        <v>508.77</v>
      </c>
    </row>
    <row r="411" spans="1:64">
      <c r="A411" s="160"/>
      <c r="B411" s="161"/>
      <c r="C411" s="14" t="s">
        <v>382</v>
      </c>
      <c r="D411" s="162"/>
      <c r="E411" s="123">
        <v>431.1</v>
      </c>
      <c r="F411" s="123">
        <v>532.29999999999995</v>
      </c>
      <c r="G411" s="123">
        <v>632.20000000000005</v>
      </c>
      <c r="H411" s="123">
        <v>638.1</v>
      </c>
      <c r="I411" s="123">
        <v>659.4</v>
      </c>
      <c r="J411" s="123">
        <v>681.4</v>
      </c>
      <c r="K411" s="124">
        <v>285.39999999999998</v>
      </c>
      <c r="L411" s="16">
        <v>326.10000000000002</v>
      </c>
      <c r="M411" s="16">
        <v>317.2</v>
      </c>
      <c r="N411" s="16">
        <v>333.8</v>
      </c>
      <c r="O411" s="16">
        <v>319.7</v>
      </c>
      <c r="P411" s="16">
        <v>341.5</v>
      </c>
      <c r="Q411" s="17">
        <v>420.56667556000002</v>
      </c>
      <c r="R411" s="17">
        <v>415.29</v>
      </c>
      <c r="S411" s="31">
        <v>446.02</v>
      </c>
    </row>
    <row r="412" spans="1:64">
      <c r="A412" s="160"/>
      <c r="B412" s="161"/>
      <c r="C412" s="81" t="s">
        <v>384</v>
      </c>
      <c r="D412" s="162"/>
      <c r="E412" s="123">
        <v>83.2</v>
      </c>
      <c r="F412" s="123">
        <v>111.8</v>
      </c>
      <c r="G412" s="123">
        <v>139.30000000000001</v>
      </c>
      <c r="H412" s="123">
        <v>159</v>
      </c>
      <c r="I412" s="123">
        <v>168.5</v>
      </c>
      <c r="J412" s="123">
        <v>179.5</v>
      </c>
      <c r="K412" s="124">
        <v>183.6</v>
      </c>
      <c r="L412" s="16">
        <v>185.70000000000002</v>
      </c>
      <c r="M412" s="16">
        <v>198.20000000000002</v>
      </c>
      <c r="N412" s="16">
        <v>214.20000000000002</v>
      </c>
      <c r="O412" s="16">
        <v>272.89999999999998</v>
      </c>
      <c r="P412" s="16">
        <v>318.40000000000003</v>
      </c>
      <c r="Q412" s="17">
        <v>415.33668528099997</v>
      </c>
      <c r="R412" s="17">
        <v>621.13</v>
      </c>
      <c r="S412" s="31">
        <v>754.55</v>
      </c>
    </row>
    <row r="413" spans="1:64">
      <c r="A413" s="160"/>
      <c r="B413" s="161"/>
      <c r="C413" s="81" t="s">
        <v>385</v>
      </c>
      <c r="D413" s="162"/>
      <c r="E413" s="123">
        <v>54.3</v>
      </c>
      <c r="F413" s="123">
        <v>106.6</v>
      </c>
      <c r="G413" s="123">
        <v>124.3</v>
      </c>
      <c r="H413" s="123">
        <v>128.9</v>
      </c>
      <c r="I413" s="123">
        <v>135.9</v>
      </c>
      <c r="J413" s="123">
        <v>142.5</v>
      </c>
      <c r="K413" s="124">
        <v>146</v>
      </c>
      <c r="L413" s="16">
        <v>164.4</v>
      </c>
      <c r="M413" s="16">
        <v>180.3</v>
      </c>
      <c r="N413" s="16">
        <v>202.9</v>
      </c>
      <c r="O413" s="16">
        <v>202.70000000000002</v>
      </c>
      <c r="P413" s="16">
        <v>225.8</v>
      </c>
      <c r="Q413" s="17">
        <v>292.54589509300001</v>
      </c>
      <c r="R413" s="17">
        <v>246.19</v>
      </c>
      <c r="S413" s="31">
        <v>199.93</v>
      </c>
    </row>
    <row r="414" spans="1:64">
      <c r="A414" s="160"/>
      <c r="B414" s="161"/>
      <c r="C414" s="81" t="s">
        <v>381</v>
      </c>
      <c r="D414" s="162"/>
      <c r="E414" s="123">
        <v>21.4</v>
      </c>
      <c r="F414" s="123">
        <v>41.6</v>
      </c>
      <c r="G414" s="123">
        <v>105</v>
      </c>
      <c r="H414" s="123">
        <v>103.6</v>
      </c>
      <c r="I414" s="123">
        <v>133.1</v>
      </c>
      <c r="J414" s="123">
        <v>299.8</v>
      </c>
      <c r="K414" s="124">
        <v>389.1</v>
      </c>
      <c r="L414" s="16">
        <v>300.5</v>
      </c>
      <c r="M414" s="16">
        <v>295.10000000000002</v>
      </c>
      <c r="N414" s="16">
        <v>316.10000000000002</v>
      </c>
      <c r="O414" s="16">
        <v>264</v>
      </c>
      <c r="P414" s="16">
        <v>214.4</v>
      </c>
      <c r="Q414" s="17">
        <v>123.942601139</v>
      </c>
      <c r="R414" s="17">
        <v>126.64</v>
      </c>
      <c r="S414" s="31">
        <v>127.82</v>
      </c>
    </row>
    <row r="415" spans="1:64">
      <c r="A415" s="160"/>
      <c r="B415" s="161"/>
      <c r="C415" s="14" t="s">
        <v>70</v>
      </c>
      <c r="D415" s="162"/>
      <c r="E415" s="123">
        <v>66.7</v>
      </c>
      <c r="F415" s="123">
        <v>78.3</v>
      </c>
      <c r="G415" s="123">
        <v>80.7</v>
      </c>
      <c r="H415" s="123">
        <v>71</v>
      </c>
      <c r="I415" s="123">
        <v>59</v>
      </c>
      <c r="J415" s="123">
        <v>57.7</v>
      </c>
      <c r="K415" s="124">
        <v>55</v>
      </c>
      <c r="L415" s="16">
        <v>59.6</v>
      </c>
      <c r="M415" s="16">
        <v>122.2</v>
      </c>
      <c r="N415" s="16">
        <v>149.1</v>
      </c>
      <c r="O415" s="16">
        <v>183.1</v>
      </c>
      <c r="P415" s="16">
        <v>209.9</v>
      </c>
      <c r="Q415" s="17">
        <v>228.27034943999999</v>
      </c>
      <c r="R415" s="17">
        <v>254.37</v>
      </c>
      <c r="S415" s="31">
        <v>279.75</v>
      </c>
    </row>
    <row r="416" spans="1:64">
      <c r="A416" s="160"/>
      <c r="B416" s="161"/>
      <c r="C416" s="14" t="s">
        <v>386</v>
      </c>
      <c r="D416" s="162"/>
      <c r="E416" s="123">
        <v>185.4</v>
      </c>
      <c r="F416" s="123">
        <v>219.8</v>
      </c>
      <c r="G416" s="123">
        <v>224.3</v>
      </c>
      <c r="H416" s="123">
        <v>192.3</v>
      </c>
      <c r="I416" s="123">
        <v>180.9</v>
      </c>
      <c r="J416" s="123">
        <v>178.6</v>
      </c>
      <c r="K416" s="124">
        <v>145.80000000000001</v>
      </c>
      <c r="L416" s="16">
        <v>128.9</v>
      </c>
      <c r="M416" s="16">
        <v>142.5</v>
      </c>
      <c r="N416" s="16">
        <v>146.9</v>
      </c>
      <c r="O416" s="16">
        <v>152.4</v>
      </c>
      <c r="P416" s="16">
        <v>157.4</v>
      </c>
      <c r="Q416" s="17">
        <v>150.82638348099999</v>
      </c>
      <c r="R416" s="17">
        <v>179.35</v>
      </c>
      <c r="S416" s="31">
        <v>233.11</v>
      </c>
    </row>
    <row r="417" spans="1:64">
      <c r="A417" s="160"/>
      <c r="B417" s="161"/>
      <c r="C417" s="81" t="s">
        <v>387</v>
      </c>
      <c r="D417" s="162"/>
      <c r="E417" s="123">
        <v>36.299999999999997</v>
      </c>
      <c r="F417" s="123">
        <v>42.6</v>
      </c>
      <c r="G417" s="123">
        <v>47.2</v>
      </c>
      <c r="H417" s="123">
        <v>49.8</v>
      </c>
      <c r="I417" s="123">
        <v>58</v>
      </c>
      <c r="J417" s="123">
        <v>61.6</v>
      </c>
      <c r="K417" s="124">
        <v>64.599999999999994</v>
      </c>
      <c r="L417" s="16">
        <v>69.400000000000006</v>
      </c>
      <c r="M417" s="16">
        <v>72.7</v>
      </c>
      <c r="N417" s="16">
        <v>75.900000000000006</v>
      </c>
      <c r="O417" s="16">
        <v>76.900000000000006</v>
      </c>
      <c r="P417" s="16">
        <v>80.3</v>
      </c>
      <c r="Q417" s="17">
        <v>81.251108301000002</v>
      </c>
      <c r="R417" s="17">
        <v>82.46</v>
      </c>
      <c r="S417" s="31">
        <v>100.34</v>
      </c>
    </row>
    <row r="418" spans="1:64">
      <c r="A418" s="160"/>
      <c r="B418" s="161"/>
      <c r="C418" s="81" t="s">
        <v>388</v>
      </c>
      <c r="D418" s="162"/>
      <c r="E418" s="123">
        <v>8.6</v>
      </c>
      <c r="F418" s="123">
        <v>12.2</v>
      </c>
      <c r="G418" s="123">
        <v>14.7</v>
      </c>
      <c r="H418" s="123">
        <v>15.8</v>
      </c>
      <c r="I418" s="123">
        <v>16.399999999999999</v>
      </c>
      <c r="J418" s="123">
        <v>16.7</v>
      </c>
      <c r="K418" s="124">
        <v>16.7</v>
      </c>
      <c r="L418" s="16">
        <v>41.2</v>
      </c>
      <c r="M418" s="16">
        <v>42.2</v>
      </c>
      <c r="N418" s="16">
        <v>42.7</v>
      </c>
      <c r="O418" s="16">
        <v>52.1</v>
      </c>
      <c r="P418" s="16">
        <v>53.9</v>
      </c>
      <c r="Q418" s="17">
        <v>82.404670247000013</v>
      </c>
      <c r="R418" s="17">
        <v>111.73</v>
      </c>
      <c r="S418" s="31">
        <v>128.11000000000001</v>
      </c>
    </row>
    <row r="419" spans="1:64">
      <c r="A419" s="160"/>
      <c r="B419" s="161"/>
      <c r="C419" s="81" t="s">
        <v>389</v>
      </c>
      <c r="D419" s="162"/>
      <c r="E419" s="123">
        <v>6.9</v>
      </c>
      <c r="F419" s="123">
        <v>7.3</v>
      </c>
      <c r="G419" s="123">
        <v>8.1</v>
      </c>
      <c r="H419" s="123">
        <v>8.5</v>
      </c>
      <c r="I419" s="123">
        <v>9.1</v>
      </c>
      <c r="J419" s="123">
        <v>9.6</v>
      </c>
      <c r="K419" s="124">
        <v>10.5</v>
      </c>
      <c r="L419" s="16">
        <v>24.6</v>
      </c>
      <c r="M419" s="16">
        <v>25.7</v>
      </c>
      <c r="N419" s="16">
        <v>26.5</v>
      </c>
      <c r="O419" s="16">
        <v>26.6</v>
      </c>
      <c r="P419" s="16">
        <v>26.900000000000002</v>
      </c>
      <c r="Q419" s="17">
        <v>27.607992835000001</v>
      </c>
      <c r="R419" s="17">
        <v>25.87</v>
      </c>
      <c r="S419" s="31">
        <v>27.63</v>
      </c>
    </row>
    <row r="420" spans="1:64" ht="24.75" customHeight="1">
      <c r="A420" s="160"/>
      <c r="B420" s="161"/>
      <c r="C420" s="81" t="s">
        <v>390</v>
      </c>
      <c r="D420" s="162"/>
      <c r="E420" s="107" t="s">
        <v>144</v>
      </c>
      <c r="F420" s="107" t="s">
        <v>144</v>
      </c>
      <c r="G420" s="107" t="s">
        <v>144</v>
      </c>
      <c r="H420" s="107" t="s">
        <v>144</v>
      </c>
      <c r="I420" s="107" t="s">
        <v>144</v>
      </c>
      <c r="J420" s="107" t="s">
        <v>144</v>
      </c>
      <c r="K420" s="107" t="s">
        <v>144</v>
      </c>
      <c r="L420" s="107" t="s">
        <v>144</v>
      </c>
      <c r="M420" s="16">
        <v>11.9</v>
      </c>
      <c r="N420" s="16">
        <v>11.9</v>
      </c>
      <c r="O420" s="16">
        <v>11.9</v>
      </c>
      <c r="P420" s="16">
        <v>18.900000000000002</v>
      </c>
      <c r="Q420" s="17">
        <v>20.937428909000001</v>
      </c>
      <c r="R420" s="17">
        <v>22.12</v>
      </c>
      <c r="S420" s="31">
        <v>28.22</v>
      </c>
    </row>
    <row r="421" spans="1:64">
      <c r="A421" s="160"/>
      <c r="B421" s="161"/>
      <c r="C421" s="81" t="s">
        <v>392</v>
      </c>
      <c r="D421" s="162"/>
      <c r="E421" s="123">
        <v>11.3</v>
      </c>
      <c r="F421" s="123">
        <v>14.7</v>
      </c>
      <c r="G421" s="123">
        <v>12.2</v>
      </c>
      <c r="H421" s="123">
        <v>12.3</v>
      </c>
      <c r="I421" s="123">
        <v>13</v>
      </c>
      <c r="J421" s="123">
        <v>13</v>
      </c>
      <c r="K421" s="124">
        <v>13.6</v>
      </c>
      <c r="L421" s="16">
        <v>14.200000000000001</v>
      </c>
      <c r="M421" s="16">
        <v>14.5</v>
      </c>
      <c r="N421" s="16">
        <v>16.5</v>
      </c>
      <c r="O421" s="16">
        <v>16.600000000000001</v>
      </c>
      <c r="P421" s="16">
        <v>16.8</v>
      </c>
      <c r="Q421" s="17">
        <v>16.996609195000001</v>
      </c>
      <c r="R421" s="17">
        <v>17.829999999999998</v>
      </c>
      <c r="S421" s="31">
        <v>17.93</v>
      </c>
    </row>
    <row r="422" spans="1:64">
      <c r="A422" s="160"/>
      <c r="B422" s="161"/>
      <c r="C422" s="81" t="s">
        <v>391</v>
      </c>
      <c r="D422" s="162"/>
      <c r="E422" s="123">
        <v>3.2</v>
      </c>
      <c r="F422" s="123">
        <v>3.9</v>
      </c>
      <c r="G422" s="123">
        <v>8.1999999999999993</v>
      </c>
      <c r="H422" s="123">
        <v>9.1999999999999993</v>
      </c>
      <c r="I422" s="123">
        <v>9.3000000000000007</v>
      </c>
      <c r="J422" s="123">
        <v>9.8000000000000007</v>
      </c>
      <c r="K422" s="124">
        <v>10.1</v>
      </c>
      <c r="L422" s="16">
        <v>10.1</v>
      </c>
      <c r="M422" s="16">
        <v>10.1</v>
      </c>
      <c r="N422" s="16">
        <v>10.5</v>
      </c>
      <c r="O422" s="16">
        <v>11.200000000000001</v>
      </c>
      <c r="P422" s="16">
        <v>12.4</v>
      </c>
      <c r="Q422" s="17">
        <v>12.497579915999999</v>
      </c>
      <c r="R422" s="17">
        <v>12.5</v>
      </c>
      <c r="S422" s="31">
        <v>12.5</v>
      </c>
    </row>
    <row r="423" spans="1:64">
      <c r="A423" s="160"/>
      <c r="B423" s="161"/>
      <c r="C423" s="81" t="s">
        <v>393</v>
      </c>
      <c r="D423" s="162"/>
      <c r="E423" s="107" t="s">
        <v>144</v>
      </c>
      <c r="F423" s="123">
        <v>1</v>
      </c>
      <c r="G423" s="123">
        <v>2.8</v>
      </c>
      <c r="H423" s="123">
        <v>3.2</v>
      </c>
      <c r="I423" s="123">
        <v>4.3</v>
      </c>
      <c r="J423" s="123">
        <v>5.3</v>
      </c>
      <c r="K423" s="124">
        <v>5.8</v>
      </c>
      <c r="L423" s="16">
        <v>6</v>
      </c>
      <c r="M423" s="16">
        <v>6.1000000000000005</v>
      </c>
      <c r="N423" s="16">
        <v>6.1000000000000005</v>
      </c>
      <c r="O423" s="16">
        <v>6.1000000000000005</v>
      </c>
      <c r="P423" s="16">
        <v>6.3</v>
      </c>
      <c r="Q423" s="17">
        <v>5.8722679910000002</v>
      </c>
      <c r="R423" s="17">
        <v>5.22</v>
      </c>
      <c r="S423" s="31">
        <v>7.38</v>
      </c>
    </row>
    <row r="424" spans="1:64">
      <c r="A424" s="160"/>
      <c r="B424" s="161"/>
      <c r="C424" s="81" t="s">
        <v>394</v>
      </c>
      <c r="D424" s="162"/>
      <c r="E424" s="123">
        <v>0.3</v>
      </c>
      <c r="F424" s="123">
        <v>0.6</v>
      </c>
      <c r="G424" s="123">
        <v>0.8</v>
      </c>
      <c r="H424" s="123">
        <v>1.5</v>
      </c>
      <c r="I424" s="123">
        <v>1.7</v>
      </c>
      <c r="J424" s="123">
        <v>1.9</v>
      </c>
      <c r="K424" s="124">
        <v>2.1</v>
      </c>
      <c r="L424" s="16">
        <v>3.4</v>
      </c>
      <c r="M424" s="16">
        <v>3.4</v>
      </c>
      <c r="N424" s="16">
        <v>3.4</v>
      </c>
      <c r="O424" s="16">
        <v>3.4</v>
      </c>
      <c r="P424" s="16">
        <v>3.4</v>
      </c>
      <c r="Q424" s="17">
        <v>3.4337090770000001</v>
      </c>
      <c r="R424" s="17">
        <v>9.1199999999999992</v>
      </c>
      <c r="S424" s="31">
        <v>37.33</v>
      </c>
    </row>
    <row r="425" spans="1:64">
      <c r="A425" s="160"/>
      <c r="B425" s="161"/>
      <c r="C425" s="81" t="s">
        <v>395</v>
      </c>
      <c r="D425" s="162"/>
      <c r="E425" s="107" t="s">
        <v>144</v>
      </c>
      <c r="F425" s="107" t="s">
        <v>144</v>
      </c>
      <c r="G425" s="107" t="s">
        <v>144</v>
      </c>
      <c r="H425" s="107" t="s">
        <v>144</v>
      </c>
      <c r="I425" s="107" t="s">
        <v>144</v>
      </c>
      <c r="J425" s="107" t="s">
        <v>144</v>
      </c>
      <c r="K425" s="107" t="s">
        <v>144</v>
      </c>
      <c r="L425" s="107" t="s">
        <v>144</v>
      </c>
      <c r="M425" s="16">
        <v>1.4000000000000001</v>
      </c>
      <c r="N425" s="16">
        <v>1.4000000000000001</v>
      </c>
      <c r="O425" s="16">
        <v>1.4000000000000001</v>
      </c>
      <c r="P425" s="16">
        <v>1.4000000000000001</v>
      </c>
      <c r="Q425" s="17">
        <v>1.3655847830000001</v>
      </c>
      <c r="R425" s="17">
        <v>1.75</v>
      </c>
      <c r="S425" s="31">
        <v>1.75</v>
      </c>
    </row>
    <row r="426" spans="1:64" s="74" customFormat="1">
      <c r="A426" s="163" t="s">
        <v>406</v>
      </c>
      <c r="B426" s="163"/>
      <c r="C426" s="163"/>
      <c r="D426" s="163"/>
      <c r="E426" s="163"/>
      <c r="F426" s="163"/>
      <c r="G426" s="163"/>
      <c r="H426" s="163"/>
      <c r="I426" s="163"/>
      <c r="J426" s="163"/>
      <c r="K426" s="163"/>
      <c r="L426" s="163"/>
      <c r="M426" s="163"/>
      <c r="N426" s="163"/>
      <c r="O426" s="163"/>
      <c r="P426" s="163"/>
      <c r="Q426" s="163"/>
      <c r="R426" s="163"/>
      <c r="S426" s="32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</row>
    <row r="427" spans="1:64" s="74" customFormat="1">
      <c r="A427" s="163" t="s">
        <v>407</v>
      </c>
      <c r="B427" s="163"/>
      <c r="C427" s="163"/>
      <c r="D427" s="163"/>
      <c r="E427" s="163"/>
      <c r="F427" s="163"/>
      <c r="G427" s="163"/>
      <c r="H427" s="163"/>
      <c r="I427" s="163"/>
      <c r="J427" s="163"/>
      <c r="K427" s="163"/>
      <c r="L427" s="163"/>
      <c r="M427" s="163"/>
      <c r="N427" s="163"/>
      <c r="O427" s="163"/>
      <c r="P427" s="163"/>
      <c r="Q427" s="163"/>
      <c r="R427" s="163"/>
      <c r="S427" s="32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</row>
    <row r="428" spans="1:64" s="74" customFormat="1">
      <c r="A428" s="163" t="s">
        <v>408</v>
      </c>
      <c r="B428" s="163"/>
      <c r="C428" s="163"/>
      <c r="D428" s="163"/>
      <c r="E428" s="163"/>
      <c r="F428" s="163"/>
      <c r="G428" s="163"/>
      <c r="H428" s="163"/>
      <c r="I428" s="163"/>
      <c r="J428" s="163"/>
      <c r="K428" s="163"/>
      <c r="L428" s="163"/>
      <c r="M428" s="163"/>
      <c r="N428" s="163"/>
      <c r="O428" s="163"/>
      <c r="P428" s="163"/>
      <c r="Q428" s="163"/>
      <c r="R428" s="163"/>
      <c r="S428" s="32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</row>
    <row r="429" spans="1:64" s="74" customFormat="1">
      <c r="A429" s="91"/>
      <c r="B429" s="92"/>
      <c r="C429" s="93"/>
      <c r="D429" s="94"/>
      <c r="E429" s="95"/>
      <c r="F429" s="95"/>
      <c r="G429" s="95"/>
      <c r="H429" s="95"/>
      <c r="I429" s="95"/>
      <c r="J429" s="95"/>
      <c r="K429" s="95"/>
      <c r="L429" s="86"/>
      <c r="M429" s="86"/>
      <c r="N429" s="86"/>
      <c r="O429" s="86"/>
      <c r="P429" s="6"/>
      <c r="Q429" s="87"/>
      <c r="R429" s="87"/>
      <c r="S429" s="32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</row>
    <row r="430" spans="1:64">
      <c r="A430" s="96"/>
      <c r="B430" s="97"/>
      <c r="E430" s="98"/>
      <c r="F430" s="98"/>
      <c r="G430" s="98"/>
      <c r="L430" s="86"/>
      <c r="M430" s="86"/>
      <c r="N430" s="86"/>
      <c r="O430" s="86"/>
      <c r="Q430" s="87"/>
      <c r="R430" s="87"/>
    </row>
    <row r="431" spans="1:64" s="61" customFormat="1">
      <c r="A431" s="6"/>
      <c r="B431" s="88"/>
      <c r="C431" s="88"/>
      <c r="D431" s="88"/>
      <c r="E431" s="98"/>
      <c r="F431" s="98"/>
      <c r="G431" s="98"/>
      <c r="H431" s="6"/>
      <c r="I431" s="6"/>
      <c r="J431" s="6"/>
      <c r="K431" s="6"/>
      <c r="L431" s="86"/>
      <c r="M431" s="86"/>
      <c r="N431" s="86"/>
      <c r="O431" s="86"/>
      <c r="P431" s="5"/>
      <c r="Q431" s="87"/>
      <c r="R431" s="87"/>
      <c r="S431" s="32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</row>
    <row r="432" spans="1:64" s="6" customFormat="1">
      <c r="B432" s="88"/>
      <c r="C432" s="88"/>
      <c r="D432" s="88"/>
      <c r="E432" s="98"/>
      <c r="F432" s="98"/>
      <c r="G432" s="98"/>
      <c r="L432" s="86"/>
      <c r="M432" s="86"/>
      <c r="N432" s="86"/>
      <c r="O432" s="86"/>
      <c r="Q432" s="87"/>
      <c r="R432" s="87"/>
      <c r="S432" s="32"/>
    </row>
    <row r="433" spans="1:19" s="6" customFormat="1">
      <c r="B433" s="88"/>
      <c r="C433" s="88"/>
      <c r="D433" s="88"/>
      <c r="E433" s="98"/>
      <c r="F433" s="98"/>
      <c r="G433" s="98"/>
      <c r="L433" s="86"/>
      <c r="M433" s="86"/>
      <c r="N433" s="86"/>
      <c r="O433" s="86"/>
      <c r="Q433" s="87"/>
      <c r="R433" s="87"/>
      <c r="S433" s="32"/>
    </row>
    <row r="434" spans="1:19" s="6" customFormat="1">
      <c r="B434" s="88"/>
      <c r="C434" s="88"/>
      <c r="D434" s="88"/>
      <c r="E434" s="98"/>
      <c r="F434" s="98"/>
      <c r="G434" s="98"/>
      <c r="L434" s="86"/>
      <c r="M434" s="86"/>
      <c r="N434" s="86"/>
      <c r="O434" s="86"/>
      <c r="Q434" s="87"/>
      <c r="R434" s="87"/>
      <c r="S434" s="32"/>
    </row>
    <row r="435" spans="1:19" s="6" customFormat="1">
      <c r="A435" s="84"/>
      <c r="B435" s="85"/>
      <c r="C435" s="85"/>
      <c r="D435" s="85"/>
      <c r="E435" s="5"/>
      <c r="F435" s="5"/>
      <c r="G435" s="5"/>
      <c r="L435" s="86"/>
      <c r="M435" s="86"/>
      <c r="N435" s="86"/>
      <c r="O435" s="86"/>
      <c r="Q435" s="87"/>
      <c r="R435" s="87"/>
      <c r="S435" s="32"/>
    </row>
    <row r="436" spans="1:19" s="6" customFormat="1">
      <c r="A436" s="85"/>
      <c r="B436" s="88"/>
      <c r="C436" s="88"/>
      <c r="D436" s="88"/>
      <c r="E436" s="5"/>
      <c r="F436" s="5"/>
      <c r="G436" s="5"/>
      <c r="L436" s="86"/>
      <c r="M436" s="86"/>
      <c r="N436" s="86"/>
      <c r="O436" s="86"/>
      <c r="Q436" s="87"/>
      <c r="R436" s="87"/>
      <c r="S436" s="32"/>
    </row>
    <row r="437" spans="1:19" s="6" customFormat="1">
      <c r="A437" s="85"/>
      <c r="B437" s="88"/>
      <c r="C437" s="88"/>
      <c r="D437" s="88"/>
      <c r="E437" s="5"/>
      <c r="F437" s="5"/>
      <c r="G437" s="5"/>
      <c r="L437" s="86"/>
      <c r="M437" s="86"/>
      <c r="N437" s="86"/>
      <c r="O437" s="86"/>
      <c r="Q437" s="87"/>
      <c r="R437" s="87"/>
      <c r="S437" s="32"/>
    </row>
    <row r="438" spans="1:19">
      <c r="L438" s="86"/>
      <c r="M438" s="86"/>
      <c r="N438" s="86"/>
      <c r="O438" s="86"/>
      <c r="Q438" s="87"/>
      <c r="R438" s="87"/>
    </row>
    <row r="439" spans="1:19">
      <c r="L439" s="86"/>
      <c r="M439" s="86"/>
      <c r="N439" s="86"/>
      <c r="O439" s="86"/>
      <c r="Q439" s="87"/>
      <c r="R439" s="87"/>
    </row>
    <row r="440" spans="1:19">
      <c r="L440" s="86"/>
      <c r="M440" s="86"/>
      <c r="N440" s="86"/>
      <c r="O440" s="86"/>
      <c r="Q440" s="87"/>
      <c r="R440" s="87"/>
    </row>
    <row r="441" spans="1:19">
      <c r="L441" s="86"/>
      <c r="M441" s="86"/>
      <c r="N441" s="86"/>
      <c r="O441" s="86"/>
      <c r="Q441" s="87"/>
      <c r="R441" s="87"/>
    </row>
    <row r="442" spans="1:19">
      <c r="L442" s="86"/>
      <c r="M442" s="86"/>
      <c r="N442" s="86"/>
      <c r="O442" s="86"/>
      <c r="Q442" s="87"/>
      <c r="R442" s="87"/>
    </row>
    <row r="443" spans="1:19">
      <c r="L443" s="86"/>
      <c r="M443" s="86"/>
      <c r="N443" s="86"/>
      <c r="O443" s="86"/>
      <c r="Q443" s="87"/>
      <c r="R443" s="87"/>
    </row>
    <row r="444" spans="1:19">
      <c r="L444" s="86"/>
      <c r="M444" s="86"/>
      <c r="N444" s="86"/>
      <c r="O444" s="86"/>
      <c r="Q444" s="87"/>
      <c r="R444" s="87"/>
    </row>
    <row r="445" spans="1:19">
      <c r="L445" s="86"/>
      <c r="M445" s="86"/>
      <c r="N445" s="86"/>
      <c r="O445" s="86"/>
      <c r="Q445" s="87"/>
      <c r="R445" s="87"/>
    </row>
    <row r="446" spans="1:19">
      <c r="L446" s="86"/>
      <c r="M446" s="86"/>
      <c r="N446" s="86"/>
      <c r="O446" s="86"/>
      <c r="Q446" s="87"/>
      <c r="R446" s="87"/>
    </row>
    <row r="447" spans="1:19">
      <c r="L447" s="86"/>
      <c r="M447" s="86"/>
      <c r="N447" s="86"/>
      <c r="O447" s="86"/>
      <c r="Q447" s="87"/>
      <c r="R447" s="87"/>
    </row>
    <row r="448" spans="1:19">
      <c r="L448" s="86"/>
      <c r="M448" s="86"/>
      <c r="N448" s="86"/>
      <c r="O448" s="86"/>
      <c r="Q448" s="87"/>
      <c r="R448" s="87"/>
    </row>
    <row r="449" spans="12:18">
      <c r="L449" s="86"/>
      <c r="M449" s="86"/>
      <c r="N449" s="86"/>
      <c r="O449" s="86"/>
      <c r="Q449" s="87"/>
      <c r="R449" s="87"/>
    </row>
    <row r="450" spans="12:18">
      <c r="L450" s="86"/>
      <c r="M450" s="86"/>
      <c r="N450" s="86"/>
      <c r="O450" s="86"/>
      <c r="Q450" s="87"/>
      <c r="R450" s="87"/>
    </row>
    <row r="451" spans="12:18">
      <c r="L451" s="86"/>
      <c r="M451" s="86"/>
      <c r="N451" s="86"/>
      <c r="O451" s="86"/>
      <c r="Q451" s="87"/>
      <c r="R451" s="87"/>
    </row>
    <row r="452" spans="12:18">
      <c r="L452" s="86"/>
      <c r="M452" s="86"/>
      <c r="N452" s="86"/>
      <c r="O452" s="86"/>
      <c r="Q452" s="87"/>
      <c r="R452" s="87"/>
    </row>
  </sheetData>
  <mergeCells count="139">
    <mergeCell ref="B79:C79"/>
    <mergeCell ref="B78:C78"/>
    <mergeCell ref="B72:B77"/>
    <mergeCell ref="D72:D77"/>
    <mergeCell ref="B80:C80"/>
    <mergeCell ref="A427:R427"/>
    <mergeCell ref="A428:R428"/>
    <mergeCell ref="B97:B98"/>
    <mergeCell ref="B99:B100"/>
    <mergeCell ref="D186:D192"/>
    <mergeCell ref="D199:D200"/>
    <mergeCell ref="D201:D204"/>
    <mergeCell ref="D219:D221"/>
    <mergeCell ref="B301:B314"/>
    <mergeCell ref="A51:A63"/>
    <mergeCell ref="B51:B63"/>
    <mergeCell ref="D51:D63"/>
    <mergeCell ref="B64:C64"/>
    <mergeCell ref="B36:B40"/>
    <mergeCell ref="A36:A39"/>
    <mergeCell ref="A71:A77"/>
    <mergeCell ref="D25:D26"/>
    <mergeCell ref="B68:C68"/>
    <mergeCell ref="D68:D69"/>
    <mergeCell ref="B46:B50"/>
    <mergeCell ref="B70:C70"/>
    <mergeCell ref="B65:C65"/>
    <mergeCell ref="B66:C66"/>
    <mergeCell ref="B67:C67"/>
    <mergeCell ref="A46:A50"/>
    <mergeCell ref="D46:D50"/>
    <mergeCell ref="A4:A14"/>
    <mergeCell ref="B4:B14"/>
    <mergeCell ref="D4:D14"/>
    <mergeCell ref="A15:A17"/>
    <mergeCell ref="B15:B17"/>
    <mergeCell ref="D15:D17"/>
    <mergeCell ref="D18:D22"/>
    <mergeCell ref="C36:C37"/>
    <mergeCell ref="D38:D39"/>
    <mergeCell ref="A42:A45"/>
    <mergeCell ref="B42:B45"/>
    <mergeCell ref="D42:D45"/>
    <mergeCell ref="A23:A28"/>
    <mergeCell ref="B23:B28"/>
    <mergeCell ref="D23:D24"/>
    <mergeCell ref="D27:D28"/>
    <mergeCell ref="A30:A35"/>
    <mergeCell ref="B30:B35"/>
    <mergeCell ref="D30:D35"/>
    <mergeCell ref="B29:C29"/>
    <mergeCell ref="A18:A22"/>
    <mergeCell ref="B18:B22"/>
    <mergeCell ref="A91:A95"/>
    <mergeCell ref="B91:B95"/>
    <mergeCell ref="D93:D95"/>
    <mergeCell ref="D87:D89"/>
    <mergeCell ref="B81:C81"/>
    <mergeCell ref="B82:C82"/>
    <mergeCell ref="A83:A89"/>
    <mergeCell ref="B83:B89"/>
    <mergeCell ref="D83:D85"/>
    <mergeCell ref="A104:A110"/>
    <mergeCell ref="B104:B110"/>
    <mergeCell ref="D104:D110"/>
    <mergeCell ref="A120:A138"/>
    <mergeCell ref="B120:B138"/>
    <mergeCell ref="D120:D122"/>
    <mergeCell ref="A96:A100"/>
    <mergeCell ref="A101:A103"/>
    <mergeCell ref="B101:B103"/>
    <mergeCell ref="D101:D103"/>
    <mergeCell ref="D132:D138"/>
    <mergeCell ref="D180:D184"/>
    <mergeCell ref="A111:A119"/>
    <mergeCell ref="B111:B119"/>
    <mergeCell ref="D111:D119"/>
    <mergeCell ref="D123:D127"/>
    <mergeCell ref="A178:A218"/>
    <mergeCell ref="B178:B218"/>
    <mergeCell ref="D214:D215"/>
    <mergeCell ref="D128:D130"/>
    <mergeCell ref="A426:R426"/>
    <mergeCell ref="B327:B332"/>
    <mergeCell ref="D327:D331"/>
    <mergeCell ref="A236:A332"/>
    <mergeCell ref="B236:B240"/>
    <mergeCell ref="D236:D239"/>
    <mergeCell ref="B321:B326"/>
    <mergeCell ref="D322:D323"/>
    <mergeCell ref="D325:D326"/>
    <mergeCell ref="D305:D309"/>
    <mergeCell ref="B315:B320"/>
    <mergeCell ref="D315:D316"/>
    <mergeCell ref="D317:D320"/>
    <mergeCell ref="D301:D303"/>
    <mergeCell ref="D310:D312"/>
    <mergeCell ref="B283:B290"/>
    <mergeCell ref="D283:D290"/>
    <mergeCell ref="B291:B300"/>
    <mergeCell ref="D291:D300"/>
    <mergeCell ref="B262:B282"/>
    <mergeCell ref="D262:D266"/>
    <mergeCell ref="D268:D269"/>
    <mergeCell ref="D275:D279"/>
    <mergeCell ref="D281:D282"/>
    <mergeCell ref="B358:B378"/>
    <mergeCell ref="D358:D378"/>
    <mergeCell ref="A333:A335"/>
    <mergeCell ref="B333:B335"/>
    <mergeCell ref="D333:D335"/>
    <mergeCell ref="B380:B404"/>
    <mergeCell ref="D380:D404"/>
    <mergeCell ref="A358:A378"/>
    <mergeCell ref="A379:A425"/>
    <mergeCell ref="B405:B425"/>
    <mergeCell ref="D405:D425"/>
    <mergeCell ref="B139:B158"/>
    <mergeCell ref="A139:A158"/>
    <mergeCell ref="A159:A177"/>
    <mergeCell ref="B159:B177"/>
    <mergeCell ref="D139:D158"/>
    <mergeCell ref="D159:D177"/>
    <mergeCell ref="A336:A357"/>
    <mergeCell ref="B336:B357"/>
    <mergeCell ref="D337:D357"/>
    <mergeCell ref="B252:B261"/>
    <mergeCell ref="D252:D261"/>
    <mergeCell ref="B241:B251"/>
    <mergeCell ref="D241:D251"/>
    <mergeCell ref="D222:D225"/>
    <mergeCell ref="D226:D227"/>
    <mergeCell ref="A230:A235"/>
    <mergeCell ref="B230:B235"/>
    <mergeCell ref="D234:D235"/>
    <mergeCell ref="D228:D229"/>
    <mergeCell ref="A219:A229"/>
    <mergeCell ref="B219:B229"/>
    <mergeCell ref="D195:D196"/>
  </mergeCells>
  <phoneticPr fontId="12"/>
  <printOptions horizontalCentered="1"/>
  <pageMargins left="0.27559055118110237" right="0.19685039370078741" top="0.31496062992125984" bottom="0.31496062992125984" header="0.27559055118110237" footer="0.27559055118110237"/>
  <pageSetup paperSize="8" scale="91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5389b0-3ba9-4b01-81aa-123efa78f4db">
      <Terms xmlns="http://schemas.microsoft.com/office/infopath/2007/PartnerControls"/>
    </lcf76f155ced4ddcb4097134ff3c332f>
    <TaxCatchAll xmlns="3bf5cfb6-6f50-4634-99bd-67e5a09149e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13DFF69E020104490A05F194E3C3B9F" ma:contentTypeVersion="14" ma:contentTypeDescription="新しいドキュメントを作成します。" ma:contentTypeScope="" ma:versionID="8e9c88ee894b32e537047b5ae65f388b">
  <xsd:schema xmlns:xsd="http://www.w3.org/2001/XMLSchema" xmlns:xs="http://www.w3.org/2001/XMLSchema" xmlns:p="http://schemas.microsoft.com/office/2006/metadata/properties" xmlns:ns2="3bf5cfb6-6f50-4634-99bd-67e5a09149e6" xmlns:ns3="3b5389b0-3ba9-4b01-81aa-123efa78f4db" targetNamespace="http://schemas.microsoft.com/office/2006/metadata/properties" ma:root="true" ma:fieldsID="73e947d5f54fb468a7af070bb20cafeb" ns2:_="" ns3:_="">
    <xsd:import namespace="3bf5cfb6-6f50-4634-99bd-67e5a09149e6"/>
    <xsd:import namespace="3b5389b0-3ba9-4b01-81aa-123efa78f4d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SearchProperties" minOccurs="0"/>
                <xsd:element ref="ns3:MediaLengthInSecond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f5cfb6-6f50-4634-99bd-67e5a09149e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030dcf8d-b069-4e82-8c17-eb71088e2a80}" ma:internalName="TaxCatchAll" ma:showField="CatchAllData" ma:web="3bf5cfb6-6f50-4634-99bd-67e5a09149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389b0-3ba9-4b01-81aa-123efa78f4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f864d4e6-9f9d-411e-9bc1-3cdc64d78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0E06EC-B2E7-4C7C-8FDE-745BD127DC40}">
  <ds:schemaRefs>
    <ds:schemaRef ds:uri="http://schemas.microsoft.com/office/2006/metadata/properties"/>
    <ds:schemaRef ds:uri="http://schemas.microsoft.com/office/infopath/2007/PartnerControls"/>
    <ds:schemaRef ds:uri="3b5389b0-3ba9-4b01-81aa-123efa78f4db"/>
    <ds:schemaRef ds:uri="3bf5cfb6-6f50-4634-99bd-67e5a09149e6"/>
  </ds:schemaRefs>
</ds:datastoreItem>
</file>

<file path=customXml/itemProps2.xml><?xml version="1.0" encoding="utf-8"?>
<ds:datastoreItem xmlns:ds="http://schemas.openxmlformats.org/officeDocument/2006/customXml" ds:itemID="{04C867BF-61CE-4A5E-BFB9-D15B5D3A8F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C36821-D4FE-486D-99BD-B475B4C734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f5cfb6-6f50-4634-99bd-67e5a09149e6"/>
    <ds:schemaRef ds:uri="3b5389b0-3ba9-4b01-81aa-123efa78f4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モンゴル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Enkhbayar</dc:creator>
  <cp:keywords/>
  <dc:description/>
  <cp:lastModifiedBy>小倉 貴子</cp:lastModifiedBy>
  <cp:revision/>
  <dcterms:created xsi:type="dcterms:W3CDTF">2022-10-03T09:56:55Z</dcterms:created>
  <dcterms:modified xsi:type="dcterms:W3CDTF">2025-12-23T02:31:38Z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0x010100313DFF69E020104490A05F194E3C3B9F</vt:lpwstr>
  </property>
  <property fmtid="{D5CDD505-2E9C-101B-9397-08002B2CF9AE}" pid="3" name="MediaServiceImageTags">
    <vt:lpwstr/>
  </property>
</Properties>
</file>