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60" yWindow="495" windowWidth="19845" windowHeight="20685" activeTab="0"/>
  </bookViews>
  <sheets>
    <sheet name="付表2" sheetId="1" r:id="rId1"/>
  </sheets>
  <externalReferences>
    <externalReference r:id="rId4"/>
    <externalReference r:id="rId5"/>
  </externalReferences>
  <definedNames>
    <definedName name="_xlnm.Print_Area" localSheetId="0">'付表2'!$A$1:$AC$55</definedName>
  </definedNames>
  <calcPr fullCalcOnLoad="1"/>
</workbook>
</file>

<file path=xl/sharedStrings.xml><?xml version="1.0" encoding="utf-8"?>
<sst xmlns="http://schemas.openxmlformats.org/spreadsheetml/2006/main" count="132" uniqueCount="68">
  <si>
    <t>N/A</t>
  </si>
  <si>
    <t>N/A</t>
  </si>
  <si>
    <t>N/A</t>
  </si>
  <si>
    <t>％</t>
  </si>
  <si>
    <t>％</t>
  </si>
  <si>
    <t>（注3）</t>
  </si>
  <si>
    <t>付表2 北朝鮮の統計データ</t>
  </si>
  <si>
    <t>項目</t>
  </si>
  <si>
    <t>区分</t>
  </si>
  <si>
    <t>単位</t>
  </si>
  <si>
    <t>総　　人　　　口</t>
  </si>
  <si>
    <t>千人</t>
  </si>
  <si>
    <t>GNI（名目）</t>
  </si>
  <si>
    <t>10億韓国ウォン</t>
  </si>
  <si>
    <t>１人当たり国民所得</t>
  </si>
  <si>
    <t>万韓国ウォン</t>
  </si>
  <si>
    <t>実質GDP成長率</t>
  </si>
  <si>
    <t>％</t>
  </si>
  <si>
    <t>名目GDPの産業</t>
  </si>
  <si>
    <t>農林水産業</t>
  </si>
  <si>
    <t xml:space="preserve">構成比 </t>
  </si>
  <si>
    <t>部門別構成</t>
  </si>
  <si>
    <t>成長率</t>
  </si>
  <si>
    <t>鉱工業計</t>
  </si>
  <si>
    <t>鉱  業</t>
  </si>
  <si>
    <t xml:space="preserve">構成比 </t>
  </si>
  <si>
    <t>成長率</t>
  </si>
  <si>
    <t>製造業</t>
  </si>
  <si>
    <t>SOC及びサービス計</t>
  </si>
  <si>
    <t>電気・ガス・</t>
  </si>
  <si>
    <t>水道</t>
  </si>
  <si>
    <t>建設</t>
  </si>
  <si>
    <t>サービス</t>
  </si>
  <si>
    <t>(製 造 業  内訳)</t>
  </si>
  <si>
    <t>軽工業</t>
  </si>
  <si>
    <t>重工業</t>
  </si>
  <si>
    <t>(サービス  内訳)</t>
  </si>
  <si>
    <t>政府</t>
  </si>
  <si>
    <t>その他</t>
  </si>
  <si>
    <t>穀　　物</t>
  </si>
  <si>
    <t>千トン</t>
  </si>
  <si>
    <t>貿　　易</t>
  </si>
  <si>
    <t>輸　　出（A）</t>
  </si>
  <si>
    <t>億ドル</t>
  </si>
  <si>
    <t>輸　　入（B）</t>
  </si>
  <si>
    <t>貿易総額（A+B)</t>
  </si>
  <si>
    <t>貿易収支（A-B)</t>
  </si>
  <si>
    <t>（主要国別）</t>
  </si>
  <si>
    <t>中　国</t>
  </si>
  <si>
    <t>輸　　出</t>
  </si>
  <si>
    <t>百万ドル</t>
  </si>
  <si>
    <t>輸　　入</t>
  </si>
  <si>
    <t>貿易総額</t>
  </si>
  <si>
    <t>貿易収支</t>
  </si>
  <si>
    <t>ロシア</t>
  </si>
  <si>
    <t>日　本</t>
  </si>
  <si>
    <t>韓　国</t>
  </si>
  <si>
    <t>（注）</t>
  </si>
  <si>
    <t>1．北朝鮮は2002年7月と2009年11月に大幅な通貨改革を行った。これにより、2002年以前と03年以降、09年の数値は直接比較することができない。</t>
  </si>
  <si>
    <t>　 　　</t>
  </si>
  <si>
    <t>2. 各国および国際機関からの穀物支援を含んだ量である。　　</t>
  </si>
  <si>
    <t>3. KOTRA推計による北朝鮮の対外貿易額には韓国向けが含まれていないため、韓国・統一省発表の南北間の交易金額をERINAにて加算</t>
  </si>
  <si>
    <t>（出所）</t>
  </si>
  <si>
    <t>1．項目1～5は韓国銀行「北朝鮮のGDP推定結果」各年度</t>
  </si>
  <si>
    <t xml:space="preserve">  　　　　</t>
  </si>
  <si>
    <t>2．項目6の輸入量、項目7は大韓貿易投資振興公社（KOTRA）『北朝鮮の対外貿易動向』各年度および南北交易に関しては韓国統一省、、項目 7の生産量はWFP/FAO推計を韓国農村経済研究院資料から再引用。</t>
  </si>
  <si>
    <t>生  産  量</t>
  </si>
  <si>
    <t>輸  入  量（注2）</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</si>
</sst>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0;[Red]\-#,##0.0"/>
    <numFmt numFmtId="179" formatCode="0.0%"/>
    <numFmt numFmtId="180" formatCode="0.0"/>
    <numFmt numFmtId="181" formatCode="#,##0;&quot;▲ &quot;#,##0"/>
    <numFmt numFmtId="182" formatCode="0.0_ "/>
    <numFmt numFmtId="183" formatCode="#,##0.000;[Red]\-#,##0.000"/>
    <numFmt numFmtId="184" formatCode="#,##0.0"/>
    <numFmt numFmtId="185" formatCode="#,##0.0000;&quot;▲ &quot;#,##0.0000"/>
    <numFmt numFmtId="186" formatCode="0.0_);[Red]\(0.0\)"/>
    <numFmt numFmtId="187" formatCode="0_);[Red]\(0\)"/>
    <numFmt numFmtId="188" formatCode="#,##0.0;&quot;▲ &quot;#,##0.0"/>
    <numFmt numFmtId="189" formatCode="0_ "/>
    <numFmt numFmtId="190" formatCode="#,##0.0_ "/>
    <numFmt numFmtId="191" formatCode="#,##0.00_ ;[Red]\-#,##0.00\ "/>
    <numFmt numFmtId="192" formatCode="0.000_ "/>
    <numFmt numFmtId="193" formatCode="#,##0.0000;[Red]\-#,##0.0000"/>
    <numFmt numFmtId="194" formatCode="#,##0.00000;[Red]\-#,##0.00000"/>
    <numFmt numFmtId="195" formatCode="#,##0.000000;[Red]\-#,##0.000000"/>
    <numFmt numFmtId="196" formatCode="#,##0.0_ ;[Red]\-#,##0.0\ "/>
    <numFmt numFmtId="197" formatCode="#,##0_ ;[Red]\-#,##0\ "/>
    <numFmt numFmtId="198" formatCode="#,##0.000000000000000_ ;[Red]\-#,##0.000000000000000\ "/>
    <numFmt numFmtId="199" formatCode="0.00000000"/>
    <numFmt numFmtId="200" formatCode="0.0000000"/>
    <numFmt numFmtId="201" formatCode="0.000000"/>
    <numFmt numFmtId="202" formatCode="0.00000"/>
    <numFmt numFmtId="203" formatCode="0.0000"/>
    <numFmt numFmtId="204" formatCode="0.000"/>
    <numFmt numFmtId="205" formatCode="0.00_ "/>
    <numFmt numFmtId="206" formatCode="0.0000_);[Red]\(0.0000\)"/>
    <numFmt numFmtId="207" formatCode="#,##0.000_ "/>
    <numFmt numFmtId="208" formatCode="#,##0.00_ "/>
    <numFmt numFmtId="209" formatCode="&quot;¥&quot;#,##0;\-&quot;¥&quot;#,##0"/>
    <numFmt numFmtId="210" formatCode="&quot;¥&quot;#,##0;[Red]\-&quot;¥&quot;#,##0"/>
    <numFmt numFmtId="211" formatCode="&quot;¥&quot;#,##0.00;\-&quot;¥&quot;#,##0.00"/>
    <numFmt numFmtId="212" formatCode="&quot;¥&quot;#,##0.00;[Red]\-&quot;¥&quot;#,##0.00"/>
    <numFmt numFmtId="213" formatCode="_-&quot;¥&quot;* #,##0_-;\-&quot;¥&quot;* #,##0_-;_-&quot;¥&quot;* &quot;-&quot;_-;_-@_-"/>
    <numFmt numFmtId="214" formatCode="_-* #,##0_-;\-* #,##0_-;_-* &quot;-&quot;_-;_-@_-"/>
    <numFmt numFmtId="215" formatCode="_-&quot;¥&quot;* #,##0.00_-;\-&quot;¥&quot;* #,##0.00_-;_-&quot;¥&quot;* &quot;-&quot;??_-;_-@_-"/>
    <numFmt numFmtId="216" formatCode="_-* #,##0.00_-;\-* #,##0.00_-;_-* &quot;-&quot;??_-;_-@_-"/>
    <numFmt numFmtId="217" formatCode="_-* #,##0.0_-;\-* #,##0.0_-;_-* &quot;-&quot;??_-;_-@_-"/>
    <numFmt numFmtId="218" formatCode="_-* #,##0_-;\-* #,##0_-;_-* &quot;-&quot;??_-;_-@_-"/>
    <numFmt numFmtId="219" formatCode="_-* #,##0.00_-;\-* #,##0.00_-;_-* &quot;-&quot;_-;_-@_-"/>
    <numFmt numFmtId="220" formatCode="_-* #,##0.0_-;\-* #,##0.0_-;_-* &quot;-&quot;_-;_-@_-"/>
    <numFmt numFmtId="221" formatCode="_-* #,##0.000_-;\-* #,##0.000_-;_-* &quot;-&quot;_-;_-@_-"/>
    <numFmt numFmtId="222" formatCode="\(#,##0.0\);[Red]\(\-#,##0.0\)"/>
    <numFmt numFmtId="223" formatCode="0;&quot;▲ &quot;0"/>
    <numFmt numFmtId="224" formatCode="#,##0.00;&quot;▲ &quot;#,##0.00"/>
    <numFmt numFmtId="225" formatCode="#,##0.00000000000_ ;[Red]\-#,##0.00000000000\ "/>
    <numFmt numFmtId="226" formatCode="&quot;Yes&quot;;&quot;Yes&quot;;&quot;No&quot;"/>
    <numFmt numFmtId="227" formatCode="&quot;True&quot;;&quot;True&quot;;&quot;False&quot;"/>
    <numFmt numFmtId="228" formatCode="&quot;On&quot;;&quot;On&quot;;&quot;Off&quot;"/>
    <numFmt numFmtId="229" formatCode="[$€-2]\ #,##0.00_);[Red]\([$€-2]\ #,##0.00\)"/>
    <numFmt numFmtId="230" formatCode="#,##0.000;&quot;▲ &quot;#,##0.000"/>
    <numFmt numFmtId="231" formatCode="0.0000_ "/>
    <numFmt numFmtId="232" formatCode="#,##0.0_);[Red]\(#,##0.0\)"/>
    <numFmt numFmtId="233" formatCode="[$]ggge&quot;年&quot;m&quot;月&quot;d&quot;日&quot;;@"/>
    <numFmt numFmtId="234" formatCode="[$-411]gge&quot;年&quot;m&quot;月&quot;d&quot;日&quot;;@"/>
    <numFmt numFmtId="235" formatCode="[$]gge&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6"/>
      <name val="ＭＳ Ｐ明朝"/>
      <family val="1"/>
    </font>
    <font>
      <sz val="11"/>
      <color indexed="8"/>
      <name val="FC明朝体(ﾓﾄﾔ)"/>
      <family val="3"/>
    </font>
    <font>
      <sz val="3.5"/>
      <color indexed="8"/>
      <name val="FC明朝体(ﾓﾄﾔ)"/>
      <family val="3"/>
    </font>
    <font>
      <sz val="10"/>
      <color indexed="8"/>
      <name val="ＭＳ 明朝"/>
      <family val="1"/>
    </font>
    <font>
      <sz val="3.85"/>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style="thin"/>
      <right style="medium"/>
      <top>
        <color indexed="63"/>
      </top>
      <bottom style="hair"/>
    </border>
    <border>
      <left style="hair"/>
      <right>
        <color indexed="63"/>
      </right>
      <top>
        <color indexed="63"/>
      </top>
      <bottom style="thin"/>
    </border>
    <border>
      <left style="thin"/>
      <right style="hair"/>
      <top>
        <color indexed="63"/>
      </top>
      <bottom style="thin"/>
    </border>
    <border>
      <left style="thin"/>
      <right style="thin"/>
      <top style="hair"/>
      <bottom style="thin"/>
    </border>
    <border>
      <left>
        <color indexed="63"/>
      </left>
      <right>
        <color indexed="63"/>
      </right>
      <top style="hair"/>
      <bottom style="thin"/>
    </border>
    <border>
      <left style="thin"/>
      <right>
        <color indexed="63"/>
      </right>
      <top style="hair"/>
      <bottom style="thin"/>
    </border>
    <border>
      <left style="thin"/>
      <right style="medium"/>
      <top style="hair"/>
      <bottom style="thin"/>
    </border>
    <border>
      <left>
        <color indexed="63"/>
      </left>
      <right>
        <color indexed="63"/>
      </right>
      <top style="thin"/>
      <bottom style="hair"/>
    </border>
    <border>
      <left style="thin"/>
      <right style="thin"/>
      <top style="thin"/>
      <bottom style="hair"/>
    </border>
    <border>
      <left style="thin"/>
      <right>
        <color indexed="63"/>
      </right>
      <top style="thin"/>
      <bottom style="hair"/>
    </border>
    <border>
      <left style="thin"/>
      <right style="medium"/>
      <top style="thin"/>
      <bottom style="hair"/>
    </border>
    <border>
      <left style="hair"/>
      <right>
        <color indexed="63"/>
      </right>
      <top style="hair"/>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style="hair"/>
      <bottom style="hair"/>
    </border>
    <border>
      <left style="thin"/>
      <right style="medium"/>
      <top style="hair"/>
      <bottom style="hair"/>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style="thin"/>
      <right style="thin"/>
      <top style="thin"/>
      <bottom>
        <color indexed="63"/>
      </botto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142">
    <xf numFmtId="0" fontId="0" fillId="0" borderId="0" xfId="0" applyAlignment="1">
      <alignment/>
    </xf>
    <xf numFmtId="187" fontId="43" fillId="0" borderId="0" xfId="0" applyNumberFormat="1" applyFont="1" applyAlignment="1">
      <alignment vertical="center"/>
    </xf>
    <xf numFmtId="0" fontId="43" fillId="0" borderId="0" xfId="0" applyFont="1" applyAlignment="1">
      <alignment vertical="center"/>
    </xf>
    <xf numFmtId="0" fontId="43" fillId="0" borderId="0" xfId="0" applyFont="1" applyBorder="1" applyAlignment="1">
      <alignment vertical="center"/>
    </xf>
    <xf numFmtId="187" fontId="43" fillId="0" borderId="10" xfId="49" applyNumberFormat="1" applyFont="1" applyBorder="1" applyAlignment="1">
      <alignment horizontal="center" vertical="center"/>
    </xf>
    <xf numFmtId="38" fontId="43" fillId="0" borderId="11" xfId="49" applyFont="1" applyBorder="1" applyAlignment="1">
      <alignment horizontal="center" vertical="center"/>
    </xf>
    <xf numFmtId="0" fontId="43" fillId="0" borderId="12" xfId="49" applyNumberFormat="1" applyFont="1" applyBorder="1" applyAlignment="1">
      <alignment horizontal="center" vertical="center"/>
    </xf>
    <xf numFmtId="0" fontId="43" fillId="0" borderId="13" xfId="49" applyNumberFormat="1" applyFont="1" applyBorder="1" applyAlignment="1">
      <alignment horizontal="center" vertical="center"/>
    </xf>
    <xf numFmtId="0" fontId="43" fillId="0" borderId="11" xfId="49" applyNumberFormat="1" applyFont="1" applyBorder="1" applyAlignment="1">
      <alignment horizontal="center" vertical="center"/>
    </xf>
    <xf numFmtId="0" fontId="43" fillId="0" borderId="14" xfId="49" applyNumberFormat="1" applyFont="1" applyBorder="1" applyAlignment="1">
      <alignment horizontal="center" vertical="center"/>
    </xf>
    <xf numFmtId="187" fontId="43" fillId="0" borderId="15" xfId="49" applyNumberFormat="1" applyFont="1" applyBorder="1" applyAlignment="1">
      <alignment horizontal="center" vertical="center"/>
    </xf>
    <xf numFmtId="38" fontId="43" fillId="0" borderId="16" xfId="49" applyFont="1" applyBorder="1" applyAlignment="1">
      <alignment vertical="center"/>
    </xf>
    <xf numFmtId="38" fontId="43" fillId="0" borderId="17" xfId="49" applyFont="1" applyBorder="1" applyAlignment="1">
      <alignment horizontal="centerContinuous" vertical="center"/>
    </xf>
    <xf numFmtId="38" fontId="43" fillId="0" borderId="16" xfId="49" applyFont="1" applyBorder="1" applyAlignment="1">
      <alignment horizontal="center" vertical="center"/>
    </xf>
    <xf numFmtId="181" fontId="43" fillId="0" borderId="18" xfId="49" applyNumberFormat="1" applyFont="1" applyBorder="1" applyAlignment="1">
      <alignment vertical="center"/>
    </xf>
    <xf numFmtId="181" fontId="43" fillId="0" borderId="18" xfId="49" applyNumberFormat="1" applyFont="1" applyBorder="1" applyAlignment="1">
      <alignment horizontal="right" vertical="center"/>
    </xf>
    <xf numFmtId="181" fontId="43" fillId="0" borderId="17" xfId="49" applyNumberFormat="1" applyFont="1" applyBorder="1" applyAlignment="1">
      <alignment horizontal="right" vertical="center"/>
    </xf>
    <xf numFmtId="181" fontId="43" fillId="0" borderId="16" xfId="49" applyNumberFormat="1" applyFont="1" applyBorder="1" applyAlignment="1">
      <alignment horizontal="right" vertical="center"/>
    </xf>
    <xf numFmtId="181" fontId="43" fillId="0" borderId="19" xfId="49" applyNumberFormat="1" applyFont="1" applyBorder="1" applyAlignment="1">
      <alignment horizontal="right" vertical="center"/>
    </xf>
    <xf numFmtId="187" fontId="43" fillId="0" borderId="20" xfId="49" applyNumberFormat="1" applyFont="1" applyBorder="1" applyAlignment="1">
      <alignment horizontal="center" vertical="center"/>
    </xf>
    <xf numFmtId="38" fontId="43" fillId="0" borderId="21" xfId="49" applyFont="1" applyBorder="1" applyAlignment="1">
      <alignment horizontal="left" vertical="center"/>
    </xf>
    <xf numFmtId="38" fontId="43" fillId="0" borderId="22" xfId="49" applyFont="1" applyBorder="1" applyAlignment="1">
      <alignment horizontal="left" vertical="center"/>
    </xf>
    <xf numFmtId="38" fontId="43" fillId="0" borderId="23" xfId="49" applyFont="1" applyBorder="1" applyAlignment="1">
      <alignment horizontal="left" vertical="center"/>
    </xf>
    <xf numFmtId="38" fontId="43" fillId="0" borderId="21" xfId="49" applyFont="1" applyBorder="1" applyAlignment="1">
      <alignment horizontal="center" vertical="center"/>
    </xf>
    <xf numFmtId="181" fontId="43" fillId="0" borderId="24" xfId="49" applyNumberFormat="1" applyFont="1" applyBorder="1" applyAlignment="1">
      <alignment vertical="center"/>
    </xf>
    <xf numFmtId="181" fontId="43" fillId="0" borderId="24" xfId="49" applyNumberFormat="1" applyFont="1" applyBorder="1" applyAlignment="1">
      <alignment horizontal="right" vertical="center"/>
    </xf>
    <xf numFmtId="181" fontId="43" fillId="0" borderId="22" xfId="49" applyNumberFormat="1" applyFont="1" applyBorder="1" applyAlignment="1">
      <alignment horizontal="right" vertical="center"/>
    </xf>
    <xf numFmtId="181" fontId="43" fillId="0" borderId="21" xfId="49" applyNumberFormat="1" applyFont="1" applyBorder="1" applyAlignment="1">
      <alignment horizontal="right" vertical="center"/>
    </xf>
    <xf numFmtId="181" fontId="43" fillId="0" borderId="25" xfId="49" applyNumberFormat="1" applyFont="1" applyBorder="1" applyAlignment="1">
      <alignment horizontal="right" vertical="center"/>
    </xf>
    <xf numFmtId="187" fontId="43" fillId="0" borderId="26" xfId="49" applyNumberFormat="1" applyFont="1" applyBorder="1" applyAlignment="1">
      <alignment horizontal="center" vertical="center"/>
    </xf>
    <xf numFmtId="232" fontId="43" fillId="0" borderId="27" xfId="49" applyNumberFormat="1" applyFont="1" applyBorder="1" applyAlignment="1">
      <alignment horizontal="left" vertical="center"/>
    </xf>
    <xf numFmtId="232" fontId="43" fillId="0" borderId="28" xfId="49" applyNumberFormat="1" applyFont="1" applyBorder="1" applyAlignment="1">
      <alignment horizontal="left" vertical="center"/>
    </xf>
    <xf numFmtId="232" fontId="43" fillId="0" borderId="29" xfId="49" applyNumberFormat="1" applyFont="1" applyBorder="1" applyAlignment="1">
      <alignment horizontal="left" vertical="center"/>
    </xf>
    <xf numFmtId="232" fontId="43" fillId="0" borderId="27" xfId="49" applyNumberFormat="1" applyFont="1" applyBorder="1" applyAlignment="1">
      <alignment horizontal="center" vertical="center"/>
    </xf>
    <xf numFmtId="232" fontId="43" fillId="0" borderId="30" xfId="49" applyNumberFormat="1" applyFont="1" applyBorder="1" applyAlignment="1">
      <alignment vertical="center"/>
    </xf>
    <xf numFmtId="232" fontId="43" fillId="0" borderId="30" xfId="49" applyNumberFormat="1" applyFont="1" applyBorder="1" applyAlignment="1">
      <alignment horizontal="right" vertical="center"/>
    </xf>
    <xf numFmtId="232" fontId="43" fillId="0" borderId="28" xfId="49" applyNumberFormat="1" applyFont="1" applyBorder="1" applyAlignment="1">
      <alignment horizontal="right" vertical="center"/>
    </xf>
    <xf numFmtId="232" fontId="43" fillId="0" borderId="27" xfId="49" applyNumberFormat="1" applyFont="1" applyBorder="1" applyAlignment="1">
      <alignment horizontal="right" vertical="center"/>
    </xf>
    <xf numFmtId="232" fontId="43" fillId="0" borderId="31" xfId="49" applyNumberFormat="1" applyFont="1" applyBorder="1" applyAlignment="1">
      <alignment horizontal="right" vertical="center"/>
    </xf>
    <xf numFmtId="232" fontId="43" fillId="0" borderId="0" xfId="0" applyNumberFormat="1" applyFont="1" applyAlignment="1">
      <alignment vertical="center"/>
    </xf>
    <xf numFmtId="188" fontId="43" fillId="0" borderId="24" xfId="49" applyNumberFormat="1" applyFont="1" applyBorder="1" applyAlignment="1">
      <alignment vertical="center"/>
    </xf>
    <xf numFmtId="188" fontId="43" fillId="0" borderId="24" xfId="49" applyNumberFormat="1" applyFont="1" applyBorder="1" applyAlignment="1">
      <alignment horizontal="right" vertical="center"/>
    </xf>
    <xf numFmtId="188" fontId="43" fillId="0" borderId="22" xfId="49" applyNumberFormat="1" applyFont="1" applyBorder="1" applyAlignment="1">
      <alignment horizontal="right" vertical="center"/>
    </xf>
    <xf numFmtId="188" fontId="43" fillId="0" borderId="21" xfId="49" applyNumberFormat="1" applyFont="1" applyBorder="1" applyAlignment="1">
      <alignment horizontal="right" vertical="center"/>
    </xf>
    <xf numFmtId="188" fontId="43" fillId="0" borderId="25" xfId="49" applyNumberFormat="1" applyFont="1" applyBorder="1" applyAlignment="1">
      <alignment horizontal="right" vertical="center"/>
    </xf>
    <xf numFmtId="187" fontId="43" fillId="0" borderId="32" xfId="49" applyNumberFormat="1" applyFont="1" applyBorder="1" applyAlignment="1">
      <alignment horizontal="center" vertical="center"/>
    </xf>
    <xf numFmtId="38" fontId="43" fillId="0" borderId="33" xfId="49" applyFont="1" applyBorder="1" applyAlignment="1">
      <alignment vertical="center"/>
    </xf>
    <xf numFmtId="38" fontId="43" fillId="0" borderId="34" xfId="49" applyFont="1" applyBorder="1" applyAlignment="1">
      <alignment vertical="center"/>
    </xf>
    <xf numFmtId="38" fontId="43" fillId="0" borderId="33" xfId="49" applyFont="1" applyBorder="1" applyAlignment="1">
      <alignment horizontal="distributed" vertical="center" wrapText="1"/>
    </xf>
    <xf numFmtId="38" fontId="43" fillId="0" borderId="35" xfId="49" applyFont="1" applyBorder="1" applyAlignment="1">
      <alignment horizontal="distributed" vertical="center"/>
    </xf>
    <xf numFmtId="188" fontId="43" fillId="0" borderId="36" xfId="49" applyNumberFormat="1" applyFont="1" applyBorder="1" applyAlignment="1">
      <alignment horizontal="right" vertical="center"/>
    </xf>
    <xf numFmtId="188" fontId="43" fillId="0" borderId="37" xfId="49" applyNumberFormat="1" applyFont="1" applyBorder="1" applyAlignment="1">
      <alignment horizontal="right" vertical="center"/>
    </xf>
    <xf numFmtId="188" fontId="43" fillId="0" borderId="38" xfId="49" applyNumberFormat="1" applyFont="1" applyBorder="1" applyAlignment="1">
      <alignment horizontal="right" vertical="center"/>
    </xf>
    <xf numFmtId="188" fontId="43" fillId="0" borderId="39" xfId="49" applyNumberFormat="1" applyFont="1" applyBorder="1" applyAlignment="1">
      <alignment horizontal="right" vertical="center"/>
    </xf>
    <xf numFmtId="38" fontId="43" fillId="0" borderId="27" xfId="49" applyFont="1" applyBorder="1" applyAlignment="1">
      <alignment vertical="center" wrapText="1"/>
    </xf>
    <xf numFmtId="38" fontId="43" fillId="0" borderId="40" xfId="49" applyFont="1" applyBorder="1" applyAlignment="1">
      <alignment horizontal="distributed" vertical="center"/>
    </xf>
    <xf numFmtId="188" fontId="43" fillId="0" borderId="30" xfId="49" applyNumberFormat="1" applyFont="1" applyBorder="1" applyAlignment="1">
      <alignment horizontal="right" vertical="center"/>
    </xf>
    <xf numFmtId="188" fontId="43" fillId="0" borderId="28" xfId="49" applyNumberFormat="1" applyFont="1" applyBorder="1" applyAlignment="1">
      <alignment horizontal="right" vertical="center"/>
    </xf>
    <xf numFmtId="188" fontId="43" fillId="0" borderId="27" xfId="49" applyNumberFormat="1" applyFont="1" applyBorder="1" applyAlignment="1">
      <alignment horizontal="right" vertical="center"/>
    </xf>
    <xf numFmtId="188" fontId="43" fillId="0" borderId="31" xfId="49" applyNumberFormat="1" applyFont="1" applyBorder="1" applyAlignment="1">
      <alignment horizontal="right" vertical="center"/>
    </xf>
    <xf numFmtId="38" fontId="43" fillId="0" borderId="38" xfId="49" applyFont="1" applyBorder="1" applyAlignment="1">
      <alignment horizontal="distributed" vertical="center"/>
    </xf>
    <xf numFmtId="38" fontId="43" fillId="0" borderId="37" xfId="49" applyFont="1" applyBorder="1" applyAlignment="1">
      <alignment horizontal="distributed" vertical="center"/>
    </xf>
    <xf numFmtId="38" fontId="43" fillId="0" borderId="33" xfId="49" applyFont="1" applyBorder="1" applyAlignment="1">
      <alignment horizontal="right" vertical="center"/>
    </xf>
    <xf numFmtId="38" fontId="43" fillId="0" borderId="41" xfId="49" applyFont="1" applyBorder="1" applyAlignment="1">
      <alignment vertical="center"/>
    </xf>
    <xf numFmtId="188" fontId="43" fillId="0" borderId="42" xfId="49" applyNumberFormat="1" applyFont="1" applyBorder="1" applyAlignment="1">
      <alignment horizontal="right" vertical="center"/>
    </xf>
    <xf numFmtId="188" fontId="43" fillId="0" borderId="43" xfId="49" applyNumberFormat="1" applyFont="1" applyBorder="1" applyAlignment="1">
      <alignment horizontal="right" vertical="center"/>
    </xf>
    <xf numFmtId="188" fontId="43" fillId="0" borderId="44" xfId="49" applyNumberFormat="1" applyFont="1" applyBorder="1" applyAlignment="1">
      <alignment horizontal="right" vertical="center"/>
    </xf>
    <xf numFmtId="188" fontId="43" fillId="0" borderId="45" xfId="49" applyNumberFormat="1" applyFont="1" applyBorder="1" applyAlignment="1">
      <alignment horizontal="right" vertical="center"/>
    </xf>
    <xf numFmtId="38" fontId="43" fillId="0" borderId="38" xfId="49" applyFont="1" applyBorder="1" applyAlignment="1">
      <alignment horizontal="right" vertical="center"/>
    </xf>
    <xf numFmtId="38" fontId="43" fillId="0" borderId="46" xfId="49" applyFont="1" applyBorder="1" applyAlignment="1">
      <alignment vertical="center"/>
    </xf>
    <xf numFmtId="38" fontId="43" fillId="0" borderId="46" xfId="49" applyFont="1" applyBorder="1" applyAlignment="1">
      <alignment horizontal="distributed" vertical="center"/>
    </xf>
    <xf numFmtId="188" fontId="43" fillId="0" borderId="47" xfId="49" applyNumberFormat="1" applyFont="1" applyBorder="1" applyAlignment="1">
      <alignment horizontal="right" vertical="center"/>
    </xf>
    <xf numFmtId="188" fontId="43" fillId="0" borderId="46" xfId="49" applyNumberFormat="1" applyFont="1" applyBorder="1" applyAlignment="1">
      <alignment horizontal="right" vertical="center"/>
    </xf>
    <xf numFmtId="188" fontId="43" fillId="0" borderId="48" xfId="49" applyNumberFormat="1" applyFont="1" applyBorder="1" applyAlignment="1">
      <alignment horizontal="right" vertical="center"/>
    </xf>
    <xf numFmtId="188" fontId="43" fillId="0" borderId="49" xfId="49" applyNumberFormat="1" applyFont="1" applyBorder="1" applyAlignment="1">
      <alignment horizontal="right" vertical="center"/>
    </xf>
    <xf numFmtId="188" fontId="43" fillId="0" borderId="0" xfId="0" applyNumberFormat="1" applyFont="1" applyAlignment="1">
      <alignment vertical="center"/>
    </xf>
    <xf numFmtId="38" fontId="43" fillId="0" borderId="33" xfId="49" applyFont="1" applyBorder="1" applyAlignment="1">
      <alignment horizontal="distributed" vertical="center"/>
    </xf>
    <xf numFmtId="38" fontId="43" fillId="0" borderId="0" xfId="49" applyFont="1" applyBorder="1" applyAlignment="1">
      <alignment vertical="center"/>
    </xf>
    <xf numFmtId="38" fontId="43" fillId="0" borderId="27" xfId="49" applyFont="1" applyBorder="1" applyAlignment="1">
      <alignment vertical="center"/>
    </xf>
    <xf numFmtId="38" fontId="43" fillId="0" borderId="28" xfId="49" applyFont="1" applyBorder="1" applyAlignment="1">
      <alignment vertical="center"/>
    </xf>
    <xf numFmtId="38" fontId="43" fillId="0" borderId="0" xfId="49" applyFont="1" applyBorder="1" applyAlignment="1">
      <alignment horizontal="right" vertical="center"/>
    </xf>
    <xf numFmtId="38" fontId="43" fillId="0" borderId="41" xfId="49" applyFont="1" applyBorder="1" applyAlignment="1">
      <alignment horizontal="distributed" vertical="center"/>
    </xf>
    <xf numFmtId="38" fontId="43" fillId="0" borderId="27" xfId="49" applyFont="1" applyBorder="1" applyAlignment="1">
      <alignment horizontal="distributed" vertical="center"/>
    </xf>
    <xf numFmtId="38" fontId="43" fillId="0" borderId="50" xfId="49" applyFont="1" applyBorder="1" applyAlignment="1">
      <alignment horizontal="distributed" vertical="center"/>
    </xf>
    <xf numFmtId="187" fontId="43" fillId="0" borderId="51" xfId="49" applyNumberFormat="1" applyFont="1" applyBorder="1" applyAlignment="1">
      <alignment horizontal="center" vertical="center"/>
    </xf>
    <xf numFmtId="38" fontId="43" fillId="0" borderId="52" xfId="49" applyFont="1" applyBorder="1" applyAlignment="1">
      <alignment vertical="center"/>
    </xf>
    <xf numFmtId="38" fontId="43" fillId="0" borderId="53" xfId="49" applyFont="1" applyBorder="1" applyAlignment="1">
      <alignment vertical="center"/>
    </xf>
    <xf numFmtId="38" fontId="43" fillId="0" borderId="23" xfId="49" applyFont="1" applyBorder="1" applyAlignment="1">
      <alignment horizontal="distributed" vertical="center"/>
    </xf>
    <xf numFmtId="181" fontId="43" fillId="0" borderId="22" xfId="49" applyNumberFormat="1" applyFont="1" applyBorder="1" applyAlignment="1">
      <alignment vertical="center"/>
    </xf>
    <xf numFmtId="181" fontId="43" fillId="0" borderId="24" xfId="49" applyNumberFormat="1" applyFont="1" applyBorder="1" applyAlignment="1">
      <alignment horizontal="center" vertical="center"/>
    </xf>
    <xf numFmtId="181" fontId="43" fillId="0" borderId="21" xfId="49" applyNumberFormat="1" applyFont="1" applyBorder="1" applyAlignment="1">
      <alignment horizontal="center" vertical="center"/>
    </xf>
    <xf numFmtId="181" fontId="43" fillId="0" borderId="25" xfId="49" applyNumberFormat="1" applyFont="1" applyBorder="1" applyAlignment="1">
      <alignment horizontal="center" vertical="center"/>
    </xf>
    <xf numFmtId="187" fontId="43" fillId="0" borderId="54" xfId="49" applyNumberFormat="1" applyFont="1" applyBorder="1" applyAlignment="1">
      <alignment horizontal="center" vertical="center"/>
    </xf>
    <xf numFmtId="38" fontId="43" fillId="0" borderId="27" xfId="49" applyFont="1" applyBorder="1" applyAlignment="1">
      <alignment horizontal="left" vertical="center"/>
    </xf>
    <xf numFmtId="38" fontId="43" fillId="0" borderId="29" xfId="49" applyFont="1" applyBorder="1" applyAlignment="1">
      <alignment horizontal="distributed" vertical="center"/>
    </xf>
    <xf numFmtId="181" fontId="43" fillId="0" borderId="22" xfId="49" applyNumberFormat="1" applyFont="1" applyBorder="1" applyAlignment="1">
      <alignment horizontal="center" vertical="center"/>
    </xf>
    <xf numFmtId="38" fontId="43" fillId="0" borderId="0" xfId="49" applyFont="1" applyBorder="1" applyAlignment="1">
      <alignment horizontal="centerContinuous" vertical="center"/>
    </xf>
    <xf numFmtId="38" fontId="43" fillId="0" borderId="38" xfId="49" applyFont="1" applyBorder="1" applyAlignment="1">
      <alignment vertical="center"/>
    </xf>
    <xf numFmtId="38" fontId="43" fillId="0" borderId="37" xfId="49" applyFont="1" applyBorder="1" applyAlignment="1">
      <alignment vertical="center"/>
    </xf>
    <xf numFmtId="188" fontId="43" fillId="0" borderId="36" xfId="49" applyNumberFormat="1" applyFont="1" applyBorder="1" applyAlignment="1">
      <alignment vertical="center"/>
    </xf>
    <xf numFmtId="186" fontId="43" fillId="0" borderId="36" xfId="49" applyNumberFormat="1" applyFont="1" applyBorder="1" applyAlignment="1">
      <alignment vertical="center"/>
    </xf>
    <xf numFmtId="186" fontId="43" fillId="0" borderId="37" xfId="49" applyNumberFormat="1" applyFont="1" applyBorder="1" applyAlignment="1">
      <alignment vertical="center"/>
    </xf>
    <xf numFmtId="186" fontId="43" fillId="0" borderId="38" xfId="49" applyNumberFormat="1" applyFont="1" applyBorder="1" applyAlignment="1">
      <alignment vertical="center"/>
    </xf>
    <xf numFmtId="186" fontId="43" fillId="0" borderId="39" xfId="49" applyNumberFormat="1" applyFont="1" applyBorder="1" applyAlignment="1">
      <alignment vertical="center"/>
    </xf>
    <xf numFmtId="188" fontId="43" fillId="0" borderId="30" xfId="49" applyNumberFormat="1" applyFont="1" applyBorder="1" applyAlignment="1">
      <alignment vertical="center"/>
    </xf>
    <xf numFmtId="188" fontId="43" fillId="0" borderId="28" xfId="49" applyNumberFormat="1" applyFont="1" applyBorder="1" applyAlignment="1">
      <alignment vertical="center"/>
    </xf>
    <xf numFmtId="188" fontId="43" fillId="0" borderId="42" xfId="49" applyNumberFormat="1" applyFont="1" applyBorder="1" applyAlignment="1">
      <alignment vertical="center"/>
    </xf>
    <xf numFmtId="188" fontId="43" fillId="0" borderId="44" xfId="49" applyNumberFormat="1" applyFont="1" applyBorder="1" applyAlignment="1">
      <alignment vertical="center"/>
    </xf>
    <xf numFmtId="188" fontId="43" fillId="0" borderId="45" xfId="49" applyNumberFormat="1" applyFont="1" applyBorder="1" applyAlignment="1">
      <alignment vertical="center"/>
    </xf>
    <xf numFmtId="38" fontId="43" fillId="0" borderId="47" xfId="49" applyFont="1" applyBorder="1" applyAlignment="1">
      <alignment horizontal="distributed" vertical="center"/>
    </xf>
    <xf numFmtId="181" fontId="43" fillId="0" borderId="36" xfId="49" applyNumberFormat="1" applyFont="1" applyBorder="1" applyAlignment="1">
      <alignment vertical="center"/>
    </xf>
    <xf numFmtId="181" fontId="43" fillId="0" borderId="37" xfId="49" applyNumberFormat="1" applyFont="1" applyBorder="1" applyAlignment="1">
      <alignment vertical="center"/>
    </xf>
    <xf numFmtId="181" fontId="43" fillId="0" borderId="38" xfId="49" applyNumberFormat="1" applyFont="1" applyBorder="1" applyAlignment="1">
      <alignment vertical="center"/>
    </xf>
    <xf numFmtId="181" fontId="43" fillId="0" borderId="39" xfId="49" applyNumberFormat="1" applyFont="1" applyBorder="1" applyAlignment="1">
      <alignment vertical="center"/>
    </xf>
    <xf numFmtId="38" fontId="43" fillId="0" borderId="36" xfId="49" applyFont="1" applyBorder="1" applyAlignment="1">
      <alignment horizontal="distributed" vertical="center"/>
    </xf>
    <xf numFmtId="181" fontId="43" fillId="0" borderId="55" xfId="49" applyNumberFormat="1" applyFont="1" applyBorder="1" applyAlignment="1">
      <alignment vertical="center"/>
    </xf>
    <xf numFmtId="181" fontId="43" fillId="0" borderId="56" xfId="49" applyNumberFormat="1" applyFont="1" applyBorder="1" applyAlignment="1">
      <alignment vertical="center"/>
    </xf>
    <xf numFmtId="187" fontId="43" fillId="0" borderId="57" xfId="49" applyNumberFormat="1" applyFont="1" applyBorder="1" applyAlignment="1">
      <alignment horizontal="center" vertical="center"/>
    </xf>
    <xf numFmtId="38" fontId="43" fillId="0" borderId="58" xfId="49" applyFont="1" applyBorder="1" applyAlignment="1">
      <alignment vertical="center"/>
    </xf>
    <xf numFmtId="38" fontId="43" fillId="0" borderId="59" xfId="49" applyFont="1" applyBorder="1" applyAlignment="1">
      <alignment vertical="center"/>
    </xf>
    <xf numFmtId="38" fontId="43" fillId="0" borderId="60" xfId="49" applyFont="1" applyBorder="1" applyAlignment="1">
      <alignment horizontal="distributed" vertical="center"/>
    </xf>
    <xf numFmtId="181" fontId="43" fillId="0" borderId="60" xfId="49" applyNumberFormat="1" applyFont="1" applyBorder="1" applyAlignment="1">
      <alignment vertical="center"/>
    </xf>
    <xf numFmtId="181" fontId="43" fillId="0" borderId="59" xfId="49" applyNumberFormat="1" applyFont="1" applyBorder="1" applyAlignment="1">
      <alignment vertical="center"/>
    </xf>
    <xf numFmtId="181" fontId="43" fillId="0" borderId="61" xfId="49" applyNumberFormat="1" applyFont="1" applyBorder="1" applyAlignment="1">
      <alignment vertical="center"/>
    </xf>
    <xf numFmtId="181" fontId="43" fillId="0" borderId="62" xfId="49" applyNumberFormat="1" applyFont="1" applyBorder="1" applyAlignment="1">
      <alignment vertical="center"/>
    </xf>
    <xf numFmtId="181" fontId="43" fillId="0" borderId="63" xfId="49" applyNumberFormat="1" applyFont="1" applyBorder="1" applyAlignment="1">
      <alignment vertical="center"/>
    </xf>
    <xf numFmtId="187" fontId="43" fillId="0" borderId="0" xfId="0" applyNumberFormat="1" applyFont="1" applyAlignment="1">
      <alignment horizontal="center" vertical="center" shrinkToFit="1"/>
    </xf>
    <xf numFmtId="0" fontId="43" fillId="0" borderId="0" xfId="0" applyFont="1" applyBorder="1" applyAlignment="1">
      <alignment horizontal="left" vertical="center"/>
    </xf>
    <xf numFmtId="0" fontId="43" fillId="0" borderId="0" xfId="0" applyFont="1" applyBorder="1" applyAlignment="1">
      <alignment horizontal="center" vertical="center"/>
    </xf>
    <xf numFmtId="178" fontId="43" fillId="0" borderId="0" xfId="49" applyNumberFormat="1" applyFont="1" applyBorder="1" applyAlignment="1">
      <alignment vertical="center"/>
    </xf>
    <xf numFmtId="187" fontId="43" fillId="0" borderId="0" xfId="0" applyNumberFormat="1" applyFont="1" applyBorder="1" applyAlignment="1">
      <alignment horizontal="left" vertical="center"/>
    </xf>
    <xf numFmtId="38" fontId="43" fillId="0" borderId="64" xfId="49" applyFont="1" applyBorder="1" applyAlignment="1">
      <alignment horizontal="center" vertical="center"/>
    </xf>
    <xf numFmtId="38" fontId="43" fillId="0" borderId="65" xfId="49" applyFont="1" applyBorder="1" applyAlignment="1">
      <alignment horizontal="center" vertical="center"/>
    </xf>
    <xf numFmtId="38" fontId="43" fillId="0" borderId="60" xfId="49" applyFont="1" applyBorder="1" applyAlignment="1">
      <alignment horizontal="center" vertical="center"/>
    </xf>
    <xf numFmtId="38" fontId="43" fillId="0" borderId="30" xfId="49" applyFont="1" applyBorder="1" applyAlignment="1">
      <alignment horizontal="center" vertical="center"/>
    </xf>
    <xf numFmtId="38" fontId="43" fillId="0" borderId="17" xfId="49" applyFont="1" applyBorder="1" applyAlignment="1">
      <alignment horizontal="distributed" vertical="center"/>
    </xf>
    <xf numFmtId="38" fontId="43" fillId="0" borderId="66" xfId="49" applyFont="1" applyBorder="1" applyAlignment="1">
      <alignment horizontal="distributed" vertical="center"/>
    </xf>
    <xf numFmtId="38" fontId="43" fillId="0" borderId="33" xfId="49" applyFont="1" applyBorder="1" applyAlignment="1">
      <alignment horizontal="right" vertical="center"/>
    </xf>
    <xf numFmtId="38" fontId="43" fillId="0" borderId="34" xfId="49" applyFont="1" applyBorder="1" applyAlignment="1">
      <alignment horizontal="right" vertical="center"/>
    </xf>
    <xf numFmtId="38" fontId="43" fillId="0" borderId="11" xfId="49" applyFont="1" applyBorder="1" applyAlignment="1">
      <alignment horizontal="center" vertical="center"/>
    </xf>
    <xf numFmtId="38" fontId="43" fillId="0" borderId="13" xfId="49" applyFont="1" applyBorder="1" applyAlignment="1">
      <alignment horizontal="center" vertical="center"/>
    </xf>
    <xf numFmtId="38" fontId="43" fillId="0" borderId="67" xfId="49"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原油</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'[2]北朝鮮総括表'!#REF!</c:f>
              <c:strCache>
                <c:ptCount val="1"/>
                <c:pt idx="0">
                  <c:v>0</c:v>
                </c:pt>
              </c:strCache>
            </c:strRef>
          </c:cat>
          <c:val>
            <c:numRef>
              <c:f>'[2]北朝鮮総括表'!#REF!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'[2]北朝鮮総括表'!#REF!</c:f>
              <c:strCache>
                <c:ptCount val="1"/>
                <c:pt idx="0">
                  <c:v>0</c:v>
                </c:pt>
              </c:strCache>
            </c:strRef>
          </c:cat>
          <c:val>
            <c:numRef>
              <c:f>'[2]北朝鮮総括表'!#REF!</c:f>
              <c:numCache>
                <c:ptCount val="1"/>
                <c:pt idx="0">
                  <c:v>0</c:v>
                </c:pt>
              </c:numCache>
            </c:numRef>
          </c:val>
          <c:smooth val="0"/>
        </c:ser>
        <c:marker val="1"/>
        <c:axId val="54335808"/>
        <c:axId val="19260225"/>
      </c:lineChart>
      <c:catAx>
        <c:axId val="54335808"/>
        <c:scaling>
          <c:orientation val="minMax"/>
        </c:scaling>
        <c:axPos val="b"/>
        <c:delete val="0"/>
        <c:numFmt formatCode="General" sourceLinked="1"/>
        <c:majorTickMark val="in"/>
        <c:minorTickMark val="none"/>
        <c:tickLblPos val="nextTo"/>
        <c:spPr>
          <a:ln w="3175">
            <a:solidFill>
              <a:srgbClr val="000000"/>
            </a:solidFill>
          </a:ln>
        </c:spPr>
        <c:crossAx val="19260225"/>
        <c:crosses val="autoZero"/>
        <c:auto val="0"/>
        <c:lblOffset val="100"/>
        <c:tickLblSkip val="1"/>
        <c:noMultiLvlLbl val="0"/>
      </c:catAx>
      <c:valAx>
        <c:axId val="19260225"/>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5433580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GNP</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marker val="1"/>
        <c:axId val="1246764"/>
        <c:axId val="11220877"/>
      </c:lineChart>
      <c:lineChart>
        <c:grouping val="standard"/>
        <c:varyColors val="0"/>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marker val="1"/>
        <c:axId val="33879030"/>
        <c:axId val="36475815"/>
      </c:lineChart>
      <c:catAx>
        <c:axId val="1246764"/>
        <c:scaling>
          <c:orientation val="minMax"/>
        </c:scaling>
        <c:axPos val="b"/>
        <c:delete val="0"/>
        <c:numFmt formatCode="General" sourceLinked="1"/>
        <c:majorTickMark val="in"/>
        <c:minorTickMark val="none"/>
        <c:tickLblPos val="nextTo"/>
        <c:spPr>
          <a:ln w="3175">
            <a:noFill/>
          </a:ln>
        </c:spPr>
        <c:crossAx val="11220877"/>
        <c:crosses val="autoZero"/>
        <c:auto val="0"/>
        <c:lblOffset val="100"/>
        <c:tickLblSkip val="1"/>
        <c:noMultiLvlLbl val="0"/>
      </c:catAx>
      <c:valAx>
        <c:axId val="11220877"/>
        <c:scaling>
          <c:orientation val="minMax"/>
          <c:max val="500"/>
        </c:scaling>
        <c:axPos val="l"/>
        <c:delete val="0"/>
        <c:numFmt formatCode="General" sourceLinked="1"/>
        <c:majorTickMark val="in"/>
        <c:minorTickMark val="none"/>
        <c:tickLblPos val="nextTo"/>
        <c:spPr>
          <a:ln w="3175">
            <a:solidFill>
              <a:srgbClr val="000000"/>
            </a:solidFill>
          </a:ln>
        </c:spPr>
        <c:crossAx val="1246764"/>
        <c:crosses val="max"/>
        <c:crossBetween val="midCat"/>
        <c:dispUnits/>
      </c:valAx>
      <c:catAx>
        <c:axId val="33879030"/>
        <c:scaling>
          <c:orientation val="minMax"/>
        </c:scaling>
        <c:axPos val="b"/>
        <c:delete val="0"/>
        <c:numFmt formatCode="General" sourceLinked="1"/>
        <c:majorTickMark val="none"/>
        <c:minorTickMark val="none"/>
        <c:tickLblPos val="none"/>
        <c:spPr>
          <a:ln w="3175">
            <a:solidFill>
              <a:srgbClr val="000000"/>
            </a:solidFill>
          </a:ln>
        </c:spPr>
        <c:crossAx val="36475815"/>
        <c:crosses val="autoZero"/>
        <c:auto val="0"/>
        <c:lblOffset val="100"/>
        <c:tickLblSkip val="1"/>
        <c:noMultiLvlLbl val="0"/>
      </c:catAx>
      <c:valAx>
        <c:axId val="36475815"/>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3387903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8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穀物</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'[2]北朝鮮総括表'!#REF!</c:f>
              <c:strCache>
                <c:ptCount val="1"/>
                <c:pt idx="0">
                  <c:v>0</c:v>
                </c:pt>
              </c:strCache>
            </c:strRef>
          </c:cat>
          <c:val>
            <c:numRef>
              <c:f>'[2]北朝鮮総括表'!#REF!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'[2]北朝鮮総括表'!#REF!</c:f>
              <c:strCache>
                <c:ptCount val="1"/>
                <c:pt idx="0">
                  <c:v>0</c:v>
                </c:pt>
              </c:strCache>
            </c:strRef>
          </c:cat>
          <c:val>
            <c:numRef>
              <c:f>'[2]北朝鮮総括表'!#REF!</c:f>
              <c:numCache>
                <c:ptCount val="1"/>
                <c:pt idx="0">
                  <c:v>0</c:v>
                </c:pt>
              </c:numCache>
            </c:numRef>
          </c:val>
          <c:smooth val="0"/>
        </c:ser>
        <c:ser>
          <c:idx val="4"/>
          <c:order val="4"/>
          <c:tx>
            <c:v>[1]北朝鮮総括表!#REF!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'[2]北朝鮮総括表'!#REF!</c:f>
              <c:strCache>
                <c:ptCount val="1"/>
                <c:pt idx="0">
                  <c:v>0</c:v>
                </c:pt>
              </c:strCache>
            </c:strRef>
          </c:cat>
          <c:val>
            <c:numRef>
              <c:f>'[2]北朝鮮総括表'!#REF!</c:f>
              <c:numCache>
                <c:ptCount val="1"/>
                <c:pt idx="0">
                  <c:v>0</c:v>
                </c:pt>
              </c:numCache>
            </c:numRef>
          </c:val>
          <c:smooth val="0"/>
        </c:ser>
        <c:ser>
          <c:idx val="5"/>
          <c:order val="5"/>
          <c:tx>
            <c:v>[1]北朝鮮総括表!#REF!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'[2]北朝鮮総括表'!#REF!</c:f>
              <c:strCache>
                <c:ptCount val="1"/>
                <c:pt idx="0">
                  <c:v>0</c:v>
                </c:pt>
              </c:strCache>
            </c:strRef>
          </c:cat>
          <c:val>
            <c:numRef>
              <c:f>'[2]北朝鮮総括表'!#REF!</c:f>
              <c:numCache>
                <c:ptCount val="1"/>
                <c:pt idx="0">
                  <c:v>0</c:v>
                </c:pt>
              </c:numCache>
            </c:numRef>
          </c:val>
          <c:smooth val="0"/>
        </c:ser>
        <c:marker val="1"/>
        <c:axId val="59846880"/>
        <c:axId val="1751009"/>
      </c:lineChart>
      <c:catAx>
        <c:axId val="59846880"/>
        <c:scaling>
          <c:orientation val="minMax"/>
        </c:scaling>
        <c:axPos val="b"/>
        <c:delete val="0"/>
        <c:numFmt formatCode="General" sourceLinked="1"/>
        <c:majorTickMark val="in"/>
        <c:minorTickMark val="none"/>
        <c:tickLblPos val="nextTo"/>
        <c:spPr>
          <a:ln w="3175">
            <a:solidFill>
              <a:srgbClr val="000000"/>
            </a:solidFill>
          </a:ln>
        </c:spPr>
        <c:crossAx val="1751009"/>
        <c:crosses val="autoZero"/>
        <c:auto val="0"/>
        <c:lblOffset val="100"/>
        <c:tickLblSkip val="1"/>
        <c:noMultiLvlLbl val="0"/>
      </c:catAx>
      <c:valAx>
        <c:axId val="1751009"/>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5984688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原油</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'[1]北朝鮮総括表'!#REF!</c:f>
              <c:strCache>
                <c:ptCount val="1"/>
                <c:pt idx="0">
                  <c:v>0</c:v>
                </c:pt>
              </c:strCache>
            </c:strRef>
          </c:cat>
          <c:val>
            <c:numRef>
              <c:f>'[1]北朝鮮総括表'!#REF!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'[1]北朝鮮総括表'!#REF!</c:f>
              <c:strCache>
                <c:ptCount val="1"/>
                <c:pt idx="0">
                  <c:v>0</c:v>
                </c:pt>
              </c:strCache>
            </c:strRef>
          </c:cat>
          <c:val>
            <c:numRef>
              <c:f>'[1]北朝鮮総括表'!#REF!</c:f>
              <c:numCache>
                <c:ptCount val="1"/>
                <c:pt idx="0">
                  <c:v>0</c:v>
                </c:pt>
              </c:numCache>
            </c:numRef>
          </c:val>
          <c:smooth val="0"/>
        </c:ser>
        <c:marker val="1"/>
        <c:axId val="15759082"/>
        <c:axId val="7614011"/>
      </c:lineChart>
      <c:catAx>
        <c:axId val="15759082"/>
        <c:scaling>
          <c:orientation val="minMax"/>
        </c:scaling>
        <c:axPos val="b"/>
        <c:delete val="0"/>
        <c:numFmt formatCode="General" sourceLinked="1"/>
        <c:majorTickMark val="in"/>
        <c:minorTickMark val="none"/>
        <c:tickLblPos val="nextTo"/>
        <c:spPr>
          <a:ln w="3175">
            <a:solidFill>
              <a:srgbClr val="000000"/>
            </a:solidFill>
          </a:ln>
        </c:spPr>
        <c:crossAx val="7614011"/>
        <c:crosses val="autoZero"/>
        <c:auto val="0"/>
        <c:lblOffset val="100"/>
        <c:tickLblSkip val="1"/>
        <c:noMultiLvlLbl val="0"/>
      </c:catAx>
      <c:valAx>
        <c:axId val="7614011"/>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1575908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貿易</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'[1]北朝鮮総括表'!#REF!</c:f>
              <c:strCache>
                <c:ptCount val="1"/>
                <c:pt idx="0">
                  <c:v>0</c:v>
                </c:pt>
              </c:strCache>
            </c:strRef>
          </c:cat>
          <c:val>
            <c:numRef>
              <c:f>'[1]北朝鮮総括表'!#REF!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'[1]北朝鮮総括表'!#REF!</c:f>
              <c:strCache>
                <c:ptCount val="1"/>
                <c:pt idx="0">
                  <c:v>0</c:v>
                </c:pt>
              </c:strCache>
            </c:strRef>
          </c:cat>
          <c:val>
            <c:numRef>
              <c:f>'[1]北朝鮮総括表'!#REF!</c:f>
              <c:numCache>
                <c:ptCount val="1"/>
                <c:pt idx="0">
                  <c:v>0</c:v>
                </c:pt>
              </c:numCache>
            </c:numRef>
          </c:val>
          <c:smooth val="0"/>
        </c:ser>
        <c:marker val="1"/>
        <c:axId val="1417236"/>
        <c:axId val="12755125"/>
      </c:lineChart>
      <c:catAx>
        <c:axId val="1417236"/>
        <c:scaling>
          <c:orientation val="minMax"/>
        </c:scaling>
        <c:axPos val="b"/>
        <c:delete val="0"/>
        <c:numFmt formatCode="General" sourceLinked="1"/>
        <c:majorTickMark val="in"/>
        <c:minorTickMark val="none"/>
        <c:tickLblPos val="nextTo"/>
        <c:spPr>
          <a:ln w="3175">
            <a:solidFill>
              <a:srgbClr val="000000"/>
            </a:solidFill>
          </a:ln>
        </c:spPr>
        <c:crossAx val="12755125"/>
        <c:crosses val="autoZero"/>
        <c:auto val="0"/>
        <c:lblOffset val="100"/>
        <c:tickLblSkip val="1"/>
        <c:noMultiLvlLbl val="0"/>
      </c:catAx>
      <c:valAx>
        <c:axId val="12755125"/>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1417236"/>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貿易</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axId val="47687262"/>
        <c:axId val="26532175"/>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axId val="37462984"/>
        <c:axId val="1622537"/>
      </c:lineChart>
      <c:catAx>
        <c:axId val="47687262"/>
        <c:scaling>
          <c:orientation val="minMax"/>
        </c:scaling>
        <c:axPos val="b"/>
        <c:delete val="0"/>
        <c:numFmt formatCode="General" sourceLinked="1"/>
        <c:majorTickMark val="in"/>
        <c:minorTickMark val="none"/>
        <c:tickLblPos val="nextTo"/>
        <c:spPr>
          <a:ln w="3175">
            <a:solidFill>
              <a:srgbClr val="000000"/>
            </a:solidFill>
          </a:ln>
        </c:spPr>
        <c:crossAx val="26532175"/>
        <c:crosses val="autoZero"/>
        <c:auto val="0"/>
        <c:lblOffset val="100"/>
        <c:tickLblSkip val="1"/>
        <c:noMultiLvlLbl val="0"/>
      </c:catAx>
      <c:valAx>
        <c:axId val="26532175"/>
        <c:scaling>
          <c:orientation val="minMax"/>
        </c:scaling>
        <c:axPos val="l"/>
        <c:delete val="0"/>
        <c:numFmt formatCode="General" sourceLinked="1"/>
        <c:majorTickMark val="in"/>
        <c:minorTickMark val="none"/>
        <c:tickLblPos val="nextTo"/>
        <c:spPr>
          <a:ln w="3175">
            <a:solidFill>
              <a:srgbClr val="000000"/>
            </a:solidFill>
          </a:ln>
        </c:spPr>
        <c:crossAx val="47687262"/>
        <c:crossesAt val="1"/>
        <c:crossBetween val="between"/>
        <c:dispUnits/>
      </c:valAx>
      <c:catAx>
        <c:axId val="37462984"/>
        <c:scaling>
          <c:orientation val="minMax"/>
        </c:scaling>
        <c:axPos val="b"/>
        <c:delete val="1"/>
        <c:majorTickMark val="out"/>
        <c:minorTickMark val="none"/>
        <c:tickLblPos val="nextTo"/>
        <c:crossAx val="1622537"/>
        <c:crosses val="autoZero"/>
        <c:auto val="0"/>
        <c:lblOffset val="100"/>
        <c:tickLblSkip val="1"/>
        <c:noMultiLvlLbl val="0"/>
      </c:catAx>
      <c:valAx>
        <c:axId val="1622537"/>
        <c:scaling>
          <c:orientation val="minMax"/>
        </c:scaling>
        <c:axPos val="l"/>
        <c:delete val="1"/>
        <c:majorTickMark val="out"/>
        <c:minorTickMark val="none"/>
        <c:tickLblPos val="nextTo"/>
        <c:crossAx val="37462984"/>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対韓国</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axId val="14602834"/>
        <c:axId val="64316643"/>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axId val="41978876"/>
        <c:axId val="42265565"/>
      </c:lineChart>
      <c:catAx>
        <c:axId val="14602834"/>
        <c:scaling>
          <c:orientation val="minMax"/>
        </c:scaling>
        <c:axPos val="b"/>
        <c:delete val="0"/>
        <c:numFmt formatCode="General" sourceLinked="1"/>
        <c:majorTickMark val="in"/>
        <c:minorTickMark val="none"/>
        <c:tickLblPos val="nextTo"/>
        <c:spPr>
          <a:ln w="3175">
            <a:solidFill>
              <a:srgbClr val="000000"/>
            </a:solidFill>
          </a:ln>
        </c:spPr>
        <c:crossAx val="64316643"/>
        <c:crosses val="autoZero"/>
        <c:auto val="0"/>
        <c:lblOffset val="100"/>
        <c:tickLblSkip val="1"/>
        <c:noMultiLvlLbl val="0"/>
      </c:catAx>
      <c:valAx>
        <c:axId val="64316643"/>
        <c:scaling>
          <c:orientation val="minMax"/>
          <c:max val="3000"/>
        </c:scaling>
        <c:axPos val="l"/>
        <c:delete val="0"/>
        <c:numFmt formatCode="General" sourceLinked="1"/>
        <c:majorTickMark val="in"/>
        <c:minorTickMark val="none"/>
        <c:tickLblPos val="nextTo"/>
        <c:spPr>
          <a:ln w="3175">
            <a:solidFill>
              <a:srgbClr val="000000"/>
            </a:solidFill>
          </a:ln>
        </c:spPr>
        <c:crossAx val="14602834"/>
        <c:crossesAt val="1"/>
        <c:crossBetween val="between"/>
        <c:dispUnits/>
      </c:valAx>
      <c:catAx>
        <c:axId val="41978876"/>
        <c:scaling>
          <c:orientation val="minMax"/>
        </c:scaling>
        <c:axPos val="b"/>
        <c:delete val="1"/>
        <c:majorTickMark val="out"/>
        <c:minorTickMark val="none"/>
        <c:tickLblPos val="nextTo"/>
        <c:crossAx val="42265565"/>
        <c:crosses val="autoZero"/>
        <c:auto val="0"/>
        <c:lblOffset val="100"/>
        <c:tickLblSkip val="1"/>
        <c:noMultiLvlLbl val="0"/>
      </c:catAx>
      <c:valAx>
        <c:axId val="42265565"/>
        <c:scaling>
          <c:orientation val="minMax"/>
        </c:scaling>
        <c:axPos val="l"/>
        <c:delete val="1"/>
        <c:majorTickMark val="out"/>
        <c:minorTickMark val="none"/>
        <c:tickLblPos val="nextTo"/>
        <c:crossAx val="4197887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輸出</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'[1]北朝鮮総括表'!#REF!</c:f>
              <c:strCache>
                <c:ptCount val="1"/>
                <c:pt idx="0">
                  <c:v>0</c:v>
                </c:pt>
              </c:strCache>
            </c:strRef>
          </c:cat>
          <c:val>
            <c:numRef>
              <c:f>'[1]北朝鮮総括表'!#REF!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'[1]北朝鮮総括表'!#REF!</c:f>
              <c:strCache>
                <c:ptCount val="1"/>
                <c:pt idx="0">
                  <c:v>0</c:v>
                </c:pt>
              </c:strCache>
            </c:strRef>
          </c:cat>
          <c:val>
            <c:numRef>
              <c:f>'[1]北朝鮮総括表'!#REF!</c:f>
              <c:numCache>
                <c:ptCount val="1"/>
                <c:pt idx="0">
                  <c:v>0</c:v>
                </c:pt>
              </c:numCache>
            </c:numRef>
          </c:val>
          <c:smooth val="0"/>
        </c:ser>
        <c:ser>
          <c:idx val="4"/>
          <c:order val="4"/>
          <c:tx>
            <c:v>[1]北朝鮮総括表!#REF!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'[1]北朝鮮総括表'!#REF!</c:f>
              <c:strCache>
                <c:ptCount val="1"/>
                <c:pt idx="0">
                  <c:v>0</c:v>
                </c:pt>
              </c:strCache>
            </c:strRef>
          </c:cat>
          <c:val>
            <c:numRef>
              <c:f>'[1]北朝鮮総括表'!#REF!</c:f>
              <c:numCache>
                <c:ptCount val="1"/>
                <c:pt idx="0">
                  <c:v>0</c:v>
                </c:pt>
              </c:numCache>
            </c:numRef>
          </c:val>
          <c:smooth val="0"/>
        </c:ser>
        <c:ser>
          <c:idx val="5"/>
          <c:order val="5"/>
          <c:tx>
            <c:v>[1]北朝鮮総括表!#REF!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'[1]北朝鮮総括表'!#REF!</c:f>
              <c:strCache>
                <c:ptCount val="1"/>
                <c:pt idx="0">
                  <c:v>0</c:v>
                </c:pt>
              </c:strCache>
            </c:strRef>
          </c:cat>
          <c:val>
            <c:numRef>
              <c:f>'[1]北朝鮮総括表'!#REF!</c:f>
              <c:numCache>
                <c:ptCount val="1"/>
                <c:pt idx="0">
                  <c:v>0</c:v>
                </c:pt>
              </c:numCache>
            </c:numRef>
          </c:val>
          <c:smooth val="0"/>
        </c:ser>
        <c:marker val="1"/>
        <c:axId val="44845766"/>
        <c:axId val="958711"/>
      </c:lineChart>
      <c:catAx>
        <c:axId val="44845766"/>
        <c:scaling>
          <c:orientation val="minMax"/>
        </c:scaling>
        <c:axPos val="b"/>
        <c:delete val="0"/>
        <c:numFmt formatCode="General" sourceLinked="1"/>
        <c:majorTickMark val="in"/>
        <c:minorTickMark val="none"/>
        <c:tickLblPos val="nextTo"/>
        <c:spPr>
          <a:ln w="3175">
            <a:solidFill>
              <a:srgbClr val="000000"/>
            </a:solidFill>
          </a:ln>
        </c:spPr>
        <c:crossAx val="958711"/>
        <c:crosses val="autoZero"/>
        <c:auto val="0"/>
        <c:lblOffset val="100"/>
        <c:tickLblSkip val="1"/>
        <c:noMultiLvlLbl val="0"/>
      </c:catAx>
      <c:valAx>
        <c:axId val="958711"/>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44845766"/>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輸入</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'[1]北朝鮮総括表'!#REF!</c:f>
              <c:strCache>
                <c:ptCount val="1"/>
                <c:pt idx="0">
                  <c:v>0</c:v>
                </c:pt>
              </c:strCache>
            </c:strRef>
          </c:cat>
          <c:val>
            <c:numRef>
              <c:f>'[1]北朝鮮総括表'!#REF!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'[1]北朝鮮総括表'!#REF!</c:f>
              <c:strCache>
                <c:ptCount val="1"/>
                <c:pt idx="0">
                  <c:v>0</c:v>
                </c:pt>
              </c:strCache>
            </c:strRef>
          </c:cat>
          <c:val>
            <c:numRef>
              <c:f>'[1]北朝鮮総括表'!#REF!</c:f>
              <c:numCache>
                <c:ptCount val="1"/>
                <c:pt idx="0">
                  <c:v>0</c:v>
                </c:pt>
              </c:numCache>
            </c:numRef>
          </c:val>
          <c:smooth val="0"/>
        </c:ser>
        <c:ser>
          <c:idx val="4"/>
          <c:order val="4"/>
          <c:tx>
            <c:v>[1]北朝鮮総括表!#REF!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'[1]北朝鮮総括表'!#REF!</c:f>
              <c:strCache>
                <c:ptCount val="1"/>
                <c:pt idx="0">
                  <c:v>0</c:v>
                </c:pt>
              </c:strCache>
            </c:strRef>
          </c:cat>
          <c:val>
            <c:numRef>
              <c:f>'[1]北朝鮮総括表'!#REF!</c:f>
              <c:numCache>
                <c:ptCount val="1"/>
                <c:pt idx="0">
                  <c:v>0</c:v>
                </c:pt>
              </c:numCache>
            </c:numRef>
          </c:val>
          <c:smooth val="0"/>
        </c:ser>
        <c:ser>
          <c:idx val="5"/>
          <c:order val="5"/>
          <c:tx>
            <c:v>[1]北朝鮮総括表!#REF!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'[1]北朝鮮総括表'!#REF!</c:f>
              <c:strCache>
                <c:ptCount val="1"/>
                <c:pt idx="0">
                  <c:v>0</c:v>
                </c:pt>
              </c:strCache>
            </c:strRef>
          </c:cat>
          <c:val>
            <c:numRef>
              <c:f>'[1]北朝鮮総括表'!#REF!</c:f>
              <c:numCache>
                <c:ptCount val="1"/>
                <c:pt idx="0">
                  <c:v>0</c:v>
                </c:pt>
              </c:numCache>
            </c:numRef>
          </c:val>
          <c:smooth val="0"/>
        </c:ser>
        <c:marker val="1"/>
        <c:axId val="8628400"/>
        <c:axId val="10546737"/>
      </c:lineChart>
      <c:catAx>
        <c:axId val="8628400"/>
        <c:scaling>
          <c:orientation val="minMax"/>
        </c:scaling>
        <c:axPos val="b"/>
        <c:delete val="0"/>
        <c:numFmt formatCode="General" sourceLinked="1"/>
        <c:majorTickMark val="in"/>
        <c:minorTickMark val="none"/>
        <c:tickLblPos val="nextTo"/>
        <c:spPr>
          <a:ln w="3175">
            <a:solidFill>
              <a:srgbClr val="000000"/>
            </a:solidFill>
          </a:ln>
        </c:spPr>
        <c:crossAx val="10546737"/>
        <c:crosses val="autoZero"/>
        <c:auto val="0"/>
        <c:lblOffset val="100"/>
        <c:tickLblSkip val="1"/>
        <c:noMultiLvlLbl val="0"/>
      </c:catAx>
      <c:valAx>
        <c:axId val="10546737"/>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862840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対中国</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axId val="27811770"/>
        <c:axId val="48979339"/>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axId val="38160868"/>
        <c:axId val="7903493"/>
      </c:lineChart>
      <c:catAx>
        <c:axId val="27811770"/>
        <c:scaling>
          <c:orientation val="minMax"/>
        </c:scaling>
        <c:axPos val="b"/>
        <c:delete val="0"/>
        <c:numFmt formatCode="General" sourceLinked="1"/>
        <c:majorTickMark val="in"/>
        <c:minorTickMark val="none"/>
        <c:tickLblPos val="nextTo"/>
        <c:spPr>
          <a:ln w="3175">
            <a:solidFill>
              <a:srgbClr val="000000"/>
            </a:solidFill>
          </a:ln>
        </c:spPr>
        <c:crossAx val="48979339"/>
        <c:crosses val="autoZero"/>
        <c:auto val="0"/>
        <c:lblOffset val="100"/>
        <c:tickLblSkip val="1"/>
        <c:noMultiLvlLbl val="0"/>
      </c:catAx>
      <c:valAx>
        <c:axId val="48979339"/>
        <c:scaling>
          <c:orientation val="minMax"/>
          <c:max val="3000"/>
        </c:scaling>
        <c:axPos val="l"/>
        <c:delete val="0"/>
        <c:numFmt formatCode="General" sourceLinked="1"/>
        <c:majorTickMark val="in"/>
        <c:minorTickMark val="none"/>
        <c:tickLblPos val="nextTo"/>
        <c:spPr>
          <a:ln w="3175">
            <a:solidFill>
              <a:srgbClr val="000000"/>
            </a:solidFill>
          </a:ln>
        </c:spPr>
        <c:crossAx val="27811770"/>
        <c:crossesAt val="1"/>
        <c:crossBetween val="between"/>
        <c:dispUnits/>
      </c:valAx>
      <c:catAx>
        <c:axId val="38160868"/>
        <c:scaling>
          <c:orientation val="minMax"/>
        </c:scaling>
        <c:axPos val="b"/>
        <c:delete val="1"/>
        <c:majorTickMark val="out"/>
        <c:minorTickMark val="none"/>
        <c:tickLblPos val="nextTo"/>
        <c:crossAx val="7903493"/>
        <c:crosses val="autoZero"/>
        <c:auto val="0"/>
        <c:lblOffset val="100"/>
        <c:tickLblSkip val="1"/>
        <c:noMultiLvlLbl val="0"/>
      </c:catAx>
      <c:valAx>
        <c:axId val="7903493"/>
        <c:scaling>
          <c:orientation val="minMax"/>
        </c:scaling>
        <c:axPos val="l"/>
        <c:delete val="1"/>
        <c:majorTickMark val="out"/>
        <c:minorTickMark val="none"/>
        <c:tickLblPos val="nextTo"/>
        <c:crossAx val="3816086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対ロシア</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axId val="4022574"/>
        <c:axId val="36203167"/>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axId val="57393048"/>
        <c:axId val="46775385"/>
      </c:lineChart>
      <c:catAx>
        <c:axId val="4022574"/>
        <c:scaling>
          <c:orientation val="minMax"/>
        </c:scaling>
        <c:axPos val="b"/>
        <c:delete val="0"/>
        <c:numFmt formatCode="General" sourceLinked="1"/>
        <c:majorTickMark val="in"/>
        <c:minorTickMark val="none"/>
        <c:tickLblPos val="nextTo"/>
        <c:spPr>
          <a:ln w="3175">
            <a:solidFill>
              <a:srgbClr val="000000"/>
            </a:solidFill>
          </a:ln>
        </c:spPr>
        <c:crossAx val="36203167"/>
        <c:crosses val="autoZero"/>
        <c:auto val="0"/>
        <c:lblOffset val="100"/>
        <c:tickLblSkip val="1"/>
        <c:noMultiLvlLbl val="0"/>
      </c:catAx>
      <c:valAx>
        <c:axId val="36203167"/>
        <c:scaling>
          <c:orientation val="minMax"/>
        </c:scaling>
        <c:axPos val="l"/>
        <c:delete val="0"/>
        <c:numFmt formatCode="General" sourceLinked="1"/>
        <c:majorTickMark val="in"/>
        <c:minorTickMark val="none"/>
        <c:tickLblPos val="nextTo"/>
        <c:spPr>
          <a:ln w="3175">
            <a:solidFill>
              <a:srgbClr val="000000"/>
            </a:solidFill>
          </a:ln>
        </c:spPr>
        <c:crossAx val="4022574"/>
        <c:crossesAt val="1"/>
        <c:crossBetween val="between"/>
        <c:dispUnits/>
      </c:valAx>
      <c:catAx>
        <c:axId val="57393048"/>
        <c:scaling>
          <c:orientation val="minMax"/>
        </c:scaling>
        <c:axPos val="b"/>
        <c:delete val="1"/>
        <c:majorTickMark val="out"/>
        <c:minorTickMark val="none"/>
        <c:tickLblPos val="nextTo"/>
        <c:crossAx val="46775385"/>
        <c:crosses val="autoZero"/>
        <c:auto val="0"/>
        <c:lblOffset val="100"/>
        <c:tickLblSkip val="1"/>
        <c:noMultiLvlLbl val="0"/>
      </c:catAx>
      <c:valAx>
        <c:axId val="46775385"/>
        <c:scaling>
          <c:orientation val="minMax"/>
        </c:scaling>
        <c:axPos val="l"/>
        <c:delete val="1"/>
        <c:majorTickMark val="out"/>
        <c:minorTickMark val="none"/>
        <c:tickLblPos val="nextTo"/>
        <c:crossAx val="5739304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貿易</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'[2]北朝鮮総括表'!#REF!</c:f>
              <c:strCache>
                <c:ptCount val="1"/>
                <c:pt idx="0">
                  <c:v>0</c:v>
                </c:pt>
              </c:strCache>
            </c:strRef>
          </c:cat>
          <c:val>
            <c:numRef>
              <c:f>'[2]北朝鮮総括表'!#REF!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'[2]北朝鮮総括表'!#REF!</c:f>
              <c:strCache>
                <c:ptCount val="1"/>
                <c:pt idx="0">
                  <c:v>0</c:v>
                </c:pt>
              </c:strCache>
            </c:strRef>
          </c:cat>
          <c:val>
            <c:numRef>
              <c:f>'[2]北朝鮮総括表'!#REF!</c:f>
              <c:numCache>
                <c:ptCount val="1"/>
                <c:pt idx="0">
                  <c:v>0</c:v>
                </c:pt>
              </c:numCache>
            </c:numRef>
          </c:val>
          <c:smooth val="0"/>
        </c:ser>
        <c:marker val="1"/>
        <c:axId val="39124298"/>
        <c:axId val="16574363"/>
      </c:lineChart>
      <c:catAx>
        <c:axId val="39124298"/>
        <c:scaling>
          <c:orientation val="minMax"/>
        </c:scaling>
        <c:axPos val="b"/>
        <c:delete val="0"/>
        <c:numFmt formatCode="General" sourceLinked="1"/>
        <c:majorTickMark val="in"/>
        <c:minorTickMark val="none"/>
        <c:tickLblPos val="nextTo"/>
        <c:spPr>
          <a:ln w="3175">
            <a:solidFill>
              <a:srgbClr val="000000"/>
            </a:solidFill>
          </a:ln>
        </c:spPr>
        <c:crossAx val="16574363"/>
        <c:crosses val="autoZero"/>
        <c:auto val="0"/>
        <c:lblOffset val="100"/>
        <c:tickLblSkip val="1"/>
        <c:noMultiLvlLbl val="0"/>
      </c:catAx>
      <c:valAx>
        <c:axId val="16574363"/>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3912429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対日本</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'[1]北朝鮮総括表'!#REF!</c:f>
              <c:strCache>
                <c:ptCount val="1"/>
                <c:pt idx="0">
                  <c:v>0</c:v>
                </c:pt>
              </c:strCache>
            </c:strRef>
          </c:cat>
          <c:val>
            <c:numRef>
              <c:f>'[1]北朝鮮総括表'!#REF!</c:f>
              <c:numCache>
                <c:ptCount val="1"/>
                <c:pt idx="0">
                  <c:v>0</c:v>
                </c:pt>
              </c:numCache>
            </c:numRef>
          </c:val>
        </c:ser>
        <c:axId val="18325282"/>
        <c:axId val="30709811"/>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axId val="7952844"/>
        <c:axId val="4466733"/>
      </c:lineChart>
      <c:catAx>
        <c:axId val="18325282"/>
        <c:scaling>
          <c:orientation val="minMax"/>
        </c:scaling>
        <c:axPos val="b"/>
        <c:delete val="0"/>
        <c:numFmt formatCode="General" sourceLinked="1"/>
        <c:majorTickMark val="in"/>
        <c:minorTickMark val="none"/>
        <c:tickLblPos val="nextTo"/>
        <c:spPr>
          <a:ln w="3175">
            <a:solidFill>
              <a:srgbClr val="000000"/>
            </a:solidFill>
          </a:ln>
        </c:spPr>
        <c:crossAx val="30709811"/>
        <c:crosses val="autoZero"/>
        <c:auto val="0"/>
        <c:lblOffset val="100"/>
        <c:tickLblSkip val="1"/>
        <c:noMultiLvlLbl val="0"/>
      </c:catAx>
      <c:valAx>
        <c:axId val="30709811"/>
        <c:scaling>
          <c:orientation val="minMax"/>
          <c:max val="3000"/>
        </c:scaling>
        <c:axPos val="l"/>
        <c:delete val="0"/>
        <c:numFmt formatCode="General" sourceLinked="1"/>
        <c:majorTickMark val="in"/>
        <c:minorTickMark val="none"/>
        <c:tickLblPos val="nextTo"/>
        <c:spPr>
          <a:ln w="3175">
            <a:solidFill>
              <a:srgbClr val="000000"/>
            </a:solidFill>
          </a:ln>
        </c:spPr>
        <c:crossAx val="18325282"/>
        <c:crossesAt val="1"/>
        <c:crossBetween val="between"/>
        <c:dispUnits/>
      </c:valAx>
      <c:catAx>
        <c:axId val="7952844"/>
        <c:scaling>
          <c:orientation val="minMax"/>
        </c:scaling>
        <c:axPos val="b"/>
        <c:delete val="1"/>
        <c:majorTickMark val="out"/>
        <c:minorTickMark val="none"/>
        <c:tickLblPos val="nextTo"/>
        <c:crossAx val="4466733"/>
        <c:crosses val="autoZero"/>
        <c:auto val="0"/>
        <c:lblOffset val="100"/>
        <c:tickLblSkip val="1"/>
        <c:noMultiLvlLbl val="0"/>
      </c:catAx>
      <c:valAx>
        <c:axId val="4466733"/>
        <c:scaling>
          <c:orientation val="minMax"/>
        </c:scaling>
        <c:axPos val="l"/>
        <c:delete val="1"/>
        <c:majorTickMark val="out"/>
        <c:minorTickMark val="none"/>
        <c:tickLblPos val="nextTo"/>
        <c:crossAx val="795284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GNP</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marker val="1"/>
        <c:axId val="40200598"/>
        <c:axId val="26261063"/>
      </c:lineChart>
      <c:lineChart>
        <c:grouping val="standard"/>
        <c:varyColors val="0"/>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marker val="1"/>
        <c:axId val="35022976"/>
        <c:axId val="46771329"/>
      </c:lineChart>
      <c:catAx>
        <c:axId val="40200598"/>
        <c:scaling>
          <c:orientation val="minMax"/>
        </c:scaling>
        <c:axPos val="b"/>
        <c:delete val="0"/>
        <c:numFmt formatCode="General" sourceLinked="1"/>
        <c:majorTickMark val="in"/>
        <c:minorTickMark val="none"/>
        <c:tickLblPos val="nextTo"/>
        <c:spPr>
          <a:ln w="3175">
            <a:noFill/>
          </a:ln>
        </c:spPr>
        <c:crossAx val="26261063"/>
        <c:crosses val="autoZero"/>
        <c:auto val="0"/>
        <c:lblOffset val="100"/>
        <c:tickLblSkip val="1"/>
        <c:noMultiLvlLbl val="0"/>
      </c:catAx>
      <c:valAx>
        <c:axId val="26261063"/>
        <c:scaling>
          <c:orientation val="minMax"/>
          <c:max val="500"/>
        </c:scaling>
        <c:axPos val="l"/>
        <c:delete val="0"/>
        <c:numFmt formatCode="General" sourceLinked="1"/>
        <c:majorTickMark val="in"/>
        <c:minorTickMark val="none"/>
        <c:tickLblPos val="nextTo"/>
        <c:spPr>
          <a:ln w="3175">
            <a:solidFill>
              <a:srgbClr val="000000"/>
            </a:solidFill>
          </a:ln>
        </c:spPr>
        <c:crossAx val="40200598"/>
        <c:crosses val="max"/>
        <c:crossBetween val="midCat"/>
        <c:dispUnits/>
      </c:valAx>
      <c:catAx>
        <c:axId val="35022976"/>
        <c:scaling>
          <c:orientation val="minMax"/>
        </c:scaling>
        <c:axPos val="b"/>
        <c:delete val="0"/>
        <c:numFmt formatCode="General" sourceLinked="1"/>
        <c:majorTickMark val="none"/>
        <c:minorTickMark val="none"/>
        <c:tickLblPos val="none"/>
        <c:spPr>
          <a:ln w="3175">
            <a:solidFill>
              <a:srgbClr val="000000"/>
            </a:solidFill>
          </a:ln>
        </c:spPr>
        <c:crossAx val="46771329"/>
        <c:crosses val="autoZero"/>
        <c:auto val="0"/>
        <c:lblOffset val="100"/>
        <c:tickLblSkip val="1"/>
        <c:noMultiLvlLbl val="0"/>
      </c:catAx>
      <c:valAx>
        <c:axId val="46771329"/>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3502297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8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穀物</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'[1]北朝鮮総括表'!#REF!</c:f>
              <c:strCache>
                <c:ptCount val="1"/>
                <c:pt idx="0">
                  <c:v>0</c:v>
                </c:pt>
              </c:strCache>
            </c:strRef>
          </c:cat>
          <c:val>
            <c:numRef>
              <c:f>'[1]北朝鮮総括表'!#REF!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'[1]北朝鮮総括表'!#REF!</c:f>
              <c:strCache>
                <c:ptCount val="1"/>
                <c:pt idx="0">
                  <c:v>0</c:v>
                </c:pt>
              </c:strCache>
            </c:strRef>
          </c:cat>
          <c:val>
            <c:numRef>
              <c:f>'[1]北朝鮮総括表'!#REF!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'[1]北朝鮮総括表'!#REF!</c:f>
              <c:strCache>
                <c:ptCount val="1"/>
                <c:pt idx="0">
                  <c:v>0</c:v>
                </c:pt>
              </c:strCache>
            </c:strRef>
          </c:cat>
          <c:val>
            <c:numRef>
              <c:f>'[1]北朝鮮総括表'!#REF!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'[1]北朝鮮総括表'!#REF!</c:f>
              <c:strCache>
                <c:ptCount val="1"/>
                <c:pt idx="0">
                  <c:v>0</c:v>
                </c:pt>
              </c:strCache>
            </c:strRef>
          </c:cat>
          <c:val>
            <c:numRef>
              <c:f>'[1]北朝鮮総括表'!#REF!</c:f>
              <c:numCache>
                <c:ptCount val="1"/>
                <c:pt idx="0">
                  <c:v>0</c:v>
                </c:pt>
              </c:numCache>
            </c:numRef>
          </c:val>
          <c:smooth val="0"/>
        </c:ser>
        <c:ser>
          <c:idx val="4"/>
          <c:order val="4"/>
          <c:tx>
            <c:v>[1]北朝鮮総括表!#REF!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'[1]北朝鮮総括表'!#REF!</c:f>
              <c:strCache>
                <c:ptCount val="1"/>
                <c:pt idx="0">
                  <c:v>0</c:v>
                </c:pt>
              </c:strCache>
            </c:strRef>
          </c:cat>
          <c:val>
            <c:numRef>
              <c:f>'[1]北朝鮮総括表'!#REF!</c:f>
              <c:numCache>
                <c:ptCount val="1"/>
                <c:pt idx="0">
                  <c:v>0</c:v>
                </c:pt>
              </c:numCache>
            </c:numRef>
          </c:val>
          <c:smooth val="0"/>
        </c:ser>
        <c:ser>
          <c:idx val="5"/>
          <c:order val="5"/>
          <c:tx>
            <c:v>[1]北朝鮮総括表!#REF!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'[1]北朝鮮総括表'!#REF!</c:f>
              <c:strCache>
                <c:ptCount val="1"/>
                <c:pt idx="0">
                  <c:v>0</c:v>
                </c:pt>
              </c:strCache>
            </c:strRef>
          </c:cat>
          <c:val>
            <c:numRef>
              <c:f>'[1]北朝鮮総括表'!#REF!</c:f>
              <c:numCache>
                <c:ptCount val="1"/>
                <c:pt idx="0">
                  <c:v>0</c:v>
                </c:pt>
              </c:numCache>
            </c:numRef>
          </c:val>
          <c:smooth val="0"/>
        </c:ser>
        <c:marker val="1"/>
        <c:axId val="18288778"/>
        <c:axId val="30381275"/>
      </c:lineChart>
      <c:catAx>
        <c:axId val="18288778"/>
        <c:scaling>
          <c:orientation val="minMax"/>
        </c:scaling>
        <c:axPos val="b"/>
        <c:delete val="0"/>
        <c:numFmt formatCode="General" sourceLinked="1"/>
        <c:majorTickMark val="in"/>
        <c:minorTickMark val="none"/>
        <c:tickLblPos val="nextTo"/>
        <c:spPr>
          <a:ln w="3175">
            <a:solidFill>
              <a:srgbClr val="000000"/>
            </a:solidFill>
          </a:ln>
        </c:spPr>
        <c:crossAx val="30381275"/>
        <c:crosses val="autoZero"/>
        <c:auto val="0"/>
        <c:lblOffset val="100"/>
        <c:tickLblSkip val="1"/>
        <c:noMultiLvlLbl val="0"/>
      </c:catAx>
      <c:valAx>
        <c:axId val="30381275"/>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1828877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貿易</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axId val="14951540"/>
        <c:axId val="346133"/>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axId val="3115198"/>
        <c:axId val="28036783"/>
      </c:lineChart>
      <c:catAx>
        <c:axId val="14951540"/>
        <c:scaling>
          <c:orientation val="minMax"/>
        </c:scaling>
        <c:axPos val="b"/>
        <c:delete val="0"/>
        <c:numFmt formatCode="General" sourceLinked="1"/>
        <c:majorTickMark val="in"/>
        <c:minorTickMark val="none"/>
        <c:tickLblPos val="nextTo"/>
        <c:spPr>
          <a:ln w="3175">
            <a:solidFill>
              <a:srgbClr val="000000"/>
            </a:solidFill>
          </a:ln>
        </c:spPr>
        <c:crossAx val="346133"/>
        <c:crosses val="autoZero"/>
        <c:auto val="0"/>
        <c:lblOffset val="100"/>
        <c:tickLblSkip val="1"/>
        <c:noMultiLvlLbl val="0"/>
      </c:catAx>
      <c:valAx>
        <c:axId val="346133"/>
        <c:scaling>
          <c:orientation val="minMax"/>
        </c:scaling>
        <c:axPos val="l"/>
        <c:delete val="0"/>
        <c:numFmt formatCode="General" sourceLinked="1"/>
        <c:majorTickMark val="in"/>
        <c:minorTickMark val="none"/>
        <c:tickLblPos val="nextTo"/>
        <c:spPr>
          <a:ln w="3175">
            <a:solidFill>
              <a:srgbClr val="000000"/>
            </a:solidFill>
          </a:ln>
        </c:spPr>
        <c:crossAx val="14951540"/>
        <c:crossesAt val="1"/>
        <c:crossBetween val="between"/>
        <c:dispUnits/>
      </c:valAx>
      <c:catAx>
        <c:axId val="3115198"/>
        <c:scaling>
          <c:orientation val="minMax"/>
        </c:scaling>
        <c:axPos val="b"/>
        <c:delete val="1"/>
        <c:majorTickMark val="out"/>
        <c:minorTickMark val="none"/>
        <c:tickLblPos val="nextTo"/>
        <c:crossAx val="28036783"/>
        <c:crosses val="autoZero"/>
        <c:auto val="0"/>
        <c:lblOffset val="100"/>
        <c:tickLblSkip val="1"/>
        <c:noMultiLvlLbl val="0"/>
      </c:catAx>
      <c:valAx>
        <c:axId val="28036783"/>
        <c:scaling>
          <c:orientation val="minMax"/>
        </c:scaling>
        <c:axPos val="l"/>
        <c:delete val="1"/>
        <c:majorTickMark val="out"/>
        <c:minorTickMark val="none"/>
        <c:tickLblPos val="nextTo"/>
        <c:crossAx val="3115198"/>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対韓国</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axId val="51004456"/>
        <c:axId val="56386921"/>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axId val="37720242"/>
        <c:axId val="3937859"/>
      </c:lineChart>
      <c:catAx>
        <c:axId val="51004456"/>
        <c:scaling>
          <c:orientation val="minMax"/>
        </c:scaling>
        <c:axPos val="b"/>
        <c:delete val="0"/>
        <c:numFmt formatCode="General" sourceLinked="1"/>
        <c:majorTickMark val="in"/>
        <c:minorTickMark val="none"/>
        <c:tickLblPos val="nextTo"/>
        <c:spPr>
          <a:ln w="3175">
            <a:solidFill>
              <a:srgbClr val="000000"/>
            </a:solidFill>
          </a:ln>
        </c:spPr>
        <c:crossAx val="56386921"/>
        <c:crosses val="autoZero"/>
        <c:auto val="0"/>
        <c:lblOffset val="100"/>
        <c:tickLblSkip val="1"/>
        <c:noMultiLvlLbl val="0"/>
      </c:catAx>
      <c:valAx>
        <c:axId val="56386921"/>
        <c:scaling>
          <c:orientation val="minMax"/>
          <c:max val="3000"/>
        </c:scaling>
        <c:axPos val="l"/>
        <c:delete val="0"/>
        <c:numFmt formatCode="General" sourceLinked="1"/>
        <c:majorTickMark val="in"/>
        <c:minorTickMark val="none"/>
        <c:tickLblPos val="nextTo"/>
        <c:spPr>
          <a:ln w="3175">
            <a:solidFill>
              <a:srgbClr val="000000"/>
            </a:solidFill>
          </a:ln>
        </c:spPr>
        <c:crossAx val="51004456"/>
        <c:crossesAt val="1"/>
        <c:crossBetween val="between"/>
        <c:dispUnits/>
      </c:valAx>
      <c:catAx>
        <c:axId val="37720242"/>
        <c:scaling>
          <c:orientation val="minMax"/>
        </c:scaling>
        <c:axPos val="b"/>
        <c:delete val="1"/>
        <c:majorTickMark val="out"/>
        <c:minorTickMark val="none"/>
        <c:tickLblPos val="nextTo"/>
        <c:crossAx val="3937859"/>
        <c:crosses val="autoZero"/>
        <c:auto val="0"/>
        <c:lblOffset val="100"/>
        <c:tickLblSkip val="1"/>
        <c:noMultiLvlLbl val="0"/>
      </c:catAx>
      <c:valAx>
        <c:axId val="3937859"/>
        <c:scaling>
          <c:orientation val="minMax"/>
        </c:scaling>
        <c:axPos val="l"/>
        <c:delete val="1"/>
        <c:majorTickMark val="out"/>
        <c:minorTickMark val="none"/>
        <c:tickLblPos val="nextTo"/>
        <c:crossAx val="3772024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輸出</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'[2]北朝鮮総括表'!#REF!</c:f>
              <c:strCache>
                <c:ptCount val="1"/>
                <c:pt idx="0">
                  <c:v>0</c:v>
                </c:pt>
              </c:strCache>
            </c:strRef>
          </c:cat>
          <c:val>
            <c:numRef>
              <c:f>'[2]北朝鮮総括表'!#REF!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'[2]北朝鮮総括表'!#REF!</c:f>
              <c:strCache>
                <c:ptCount val="1"/>
                <c:pt idx="0">
                  <c:v>0</c:v>
                </c:pt>
              </c:strCache>
            </c:strRef>
          </c:cat>
          <c:val>
            <c:numRef>
              <c:f>'[2]北朝鮮総括表'!#REF!</c:f>
              <c:numCache>
                <c:ptCount val="1"/>
                <c:pt idx="0">
                  <c:v>0</c:v>
                </c:pt>
              </c:numCache>
            </c:numRef>
          </c:val>
          <c:smooth val="0"/>
        </c:ser>
        <c:ser>
          <c:idx val="4"/>
          <c:order val="4"/>
          <c:tx>
            <c:v>[1]北朝鮮総括表!#REF!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'[2]北朝鮮総括表'!#REF!</c:f>
              <c:strCache>
                <c:ptCount val="1"/>
                <c:pt idx="0">
                  <c:v>0</c:v>
                </c:pt>
              </c:strCache>
            </c:strRef>
          </c:cat>
          <c:val>
            <c:numRef>
              <c:f>'[2]北朝鮮総括表'!#REF!</c:f>
              <c:numCache>
                <c:ptCount val="1"/>
                <c:pt idx="0">
                  <c:v>0</c:v>
                </c:pt>
              </c:numCache>
            </c:numRef>
          </c:val>
          <c:smooth val="0"/>
        </c:ser>
        <c:ser>
          <c:idx val="5"/>
          <c:order val="5"/>
          <c:tx>
            <c:v>[1]北朝鮮総括表!#REF!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'[2]北朝鮮総括表'!#REF!</c:f>
              <c:strCache>
                <c:ptCount val="1"/>
                <c:pt idx="0">
                  <c:v>0</c:v>
                </c:pt>
              </c:strCache>
            </c:strRef>
          </c:cat>
          <c:val>
            <c:numRef>
              <c:f>'[2]北朝鮮総括表'!#REF!</c:f>
              <c:numCache>
                <c:ptCount val="1"/>
                <c:pt idx="0">
                  <c:v>0</c:v>
                </c:pt>
              </c:numCache>
            </c:numRef>
          </c:val>
          <c:smooth val="0"/>
        </c:ser>
        <c:marker val="1"/>
        <c:axId val="35440732"/>
        <c:axId val="50531133"/>
      </c:lineChart>
      <c:catAx>
        <c:axId val="35440732"/>
        <c:scaling>
          <c:orientation val="minMax"/>
        </c:scaling>
        <c:axPos val="b"/>
        <c:delete val="0"/>
        <c:numFmt formatCode="General" sourceLinked="1"/>
        <c:majorTickMark val="in"/>
        <c:minorTickMark val="none"/>
        <c:tickLblPos val="nextTo"/>
        <c:spPr>
          <a:ln w="3175">
            <a:solidFill>
              <a:srgbClr val="000000"/>
            </a:solidFill>
          </a:ln>
        </c:spPr>
        <c:crossAx val="50531133"/>
        <c:crosses val="autoZero"/>
        <c:auto val="0"/>
        <c:lblOffset val="100"/>
        <c:tickLblSkip val="1"/>
        <c:noMultiLvlLbl val="0"/>
      </c:catAx>
      <c:valAx>
        <c:axId val="50531133"/>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3544073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輸入</a:t>
            </a:r>
          </a:p>
        </c:rich>
      </c:tx>
      <c:layout/>
      <c:spPr>
        <a:noFill/>
        <a:ln>
          <a:noFill/>
        </a:ln>
      </c:spPr>
    </c:title>
    <c:plotArea>
      <c:layout/>
      <c:lineChart>
        <c:grouping val="standard"/>
        <c:varyColors val="0"/>
        <c:ser>
          <c:idx val="0"/>
          <c:order val="0"/>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1"/>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ser>
          <c:idx val="2"/>
          <c:order val="2"/>
          <c:tx>
            <c:v>[1]北朝鮮総括表!#REF!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'[2]北朝鮮総括表'!#REF!</c:f>
              <c:strCache>
                <c:ptCount val="1"/>
                <c:pt idx="0">
                  <c:v>0</c:v>
                </c:pt>
              </c:strCache>
            </c:strRef>
          </c:cat>
          <c:val>
            <c:numRef>
              <c:f>'[2]北朝鮮総括表'!#REF!</c:f>
              <c:numCache>
                <c:ptCount val="1"/>
                <c:pt idx="0">
                  <c:v>0</c:v>
                </c:pt>
              </c:numCache>
            </c:numRef>
          </c:val>
          <c:smooth val="0"/>
        </c:ser>
        <c:ser>
          <c:idx val="3"/>
          <c:order val="3"/>
          <c:tx>
            <c:v>[1]北朝鮮総括表!#REF!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'[2]北朝鮮総括表'!#REF!</c:f>
              <c:strCache>
                <c:ptCount val="1"/>
                <c:pt idx="0">
                  <c:v>0</c:v>
                </c:pt>
              </c:strCache>
            </c:strRef>
          </c:cat>
          <c:val>
            <c:numRef>
              <c:f>'[2]北朝鮮総括表'!#REF!</c:f>
              <c:numCache>
                <c:ptCount val="1"/>
                <c:pt idx="0">
                  <c:v>0</c:v>
                </c:pt>
              </c:numCache>
            </c:numRef>
          </c:val>
          <c:smooth val="0"/>
        </c:ser>
        <c:ser>
          <c:idx val="4"/>
          <c:order val="4"/>
          <c:tx>
            <c:v>[1]北朝鮮総括表!#REF!</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'[2]北朝鮮総括表'!#REF!</c:f>
              <c:strCache>
                <c:ptCount val="1"/>
                <c:pt idx="0">
                  <c:v>0</c:v>
                </c:pt>
              </c:strCache>
            </c:strRef>
          </c:cat>
          <c:val>
            <c:numRef>
              <c:f>'[2]北朝鮮総括表'!#REF!</c:f>
              <c:numCache>
                <c:ptCount val="1"/>
                <c:pt idx="0">
                  <c:v>0</c:v>
                </c:pt>
              </c:numCache>
            </c:numRef>
          </c:val>
          <c:smooth val="0"/>
        </c:ser>
        <c:ser>
          <c:idx val="5"/>
          <c:order val="5"/>
          <c:tx>
            <c:v>[1]北朝鮮総括表!#REF!</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'[2]北朝鮮総括表'!#REF!</c:f>
              <c:strCache>
                <c:ptCount val="1"/>
                <c:pt idx="0">
                  <c:v>0</c:v>
                </c:pt>
              </c:strCache>
            </c:strRef>
          </c:cat>
          <c:val>
            <c:numRef>
              <c:f>'[2]北朝鮮総括表'!#REF!</c:f>
              <c:numCache>
                <c:ptCount val="1"/>
                <c:pt idx="0">
                  <c:v>0</c:v>
                </c:pt>
              </c:numCache>
            </c:numRef>
          </c:val>
          <c:smooth val="0"/>
        </c:ser>
        <c:marker val="1"/>
        <c:axId val="52127014"/>
        <c:axId val="66489943"/>
      </c:lineChart>
      <c:catAx>
        <c:axId val="52127014"/>
        <c:scaling>
          <c:orientation val="minMax"/>
        </c:scaling>
        <c:axPos val="b"/>
        <c:delete val="0"/>
        <c:numFmt formatCode="General" sourceLinked="1"/>
        <c:majorTickMark val="in"/>
        <c:minorTickMark val="none"/>
        <c:tickLblPos val="nextTo"/>
        <c:spPr>
          <a:ln w="3175">
            <a:solidFill>
              <a:srgbClr val="000000"/>
            </a:solidFill>
          </a:ln>
        </c:spPr>
        <c:crossAx val="66489943"/>
        <c:crosses val="autoZero"/>
        <c:auto val="0"/>
        <c:lblOffset val="100"/>
        <c:tickLblSkip val="1"/>
        <c:noMultiLvlLbl val="0"/>
      </c:catAx>
      <c:valAx>
        <c:axId val="66489943"/>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5212701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対中国</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axId val="61538576"/>
        <c:axId val="16976273"/>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axId val="18568730"/>
        <c:axId val="32900843"/>
      </c:lineChart>
      <c:catAx>
        <c:axId val="61538576"/>
        <c:scaling>
          <c:orientation val="minMax"/>
        </c:scaling>
        <c:axPos val="b"/>
        <c:delete val="0"/>
        <c:numFmt formatCode="General" sourceLinked="1"/>
        <c:majorTickMark val="in"/>
        <c:minorTickMark val="none"/>
        <c:tickLblPos val="nextTo"/>
        <c:spPr>
          <a:ln w="3175">
            <a:solidFill>
              <a:srgbClr val="000000"/>
            </a:solidFill>
          </a:ln>
        </c:spPr>
        <c:crossAx val="16976273"/>
        <c:crosses val="autoZero"/>
        <c:auto val="0"/>
        <c:lblOffset val="100"/>
        <c:tickLblSkip val="1"/>
        <c:noMultiLvlLbl val="0"/>
      </c:catAx>
      <c:valAx>
        <c:axId val="16976273"/>
        <c:scaling>
          <c:orientation val="minMax"/>
          <c:max val="3000"/>
        </c:scaling>
        <c:axPos val="l"/>
        <c:delete val="0"/>
        <c:numFmt formatCode="General" sourceLinked="1"/>
        <c:majorTickMark val="in"/>
        <c:minorTickMark val="none"/>
        <c:tickLblPos val="nextTo"/>
        <c:spPr>
          <a:ln w="3175">
            <a:solidFill>
              <a:srgbClr val="000000"/>
            </a:solidFill>
          </a:ln>
        </c:spPr>
        <c:crossAx val="61538576"/>
        <c:crossesAt val="1"/>
        <c:crossBetween val="between"/>
        <c:dispUnits/>
      </c:valAx>
      <c:catAx>
        <c:axId val="18568730"/>
        <c:scaling>
          <c:orientation val="minMax"/>
        </c:scaling>
        <c:axPos val="b"/>
        <c:delete val="1"/>
        <c:majorTickMark val="out"/>
        <c:minorTickMark val="none"/>
        <c:tickLblPos val="nextTo"/>
        <c:crossAx val="32900843"/>
        <c:crosses val="autoZero"/>
        <c:auto val="0"/>
        <c:lblOffset val="100"/>
        <c:tickLblSkip val="1"/>
        <c:noMultiLvlLbl val="0"/>
      </c:catAx>
      <c:valAx>
        <c:axId val="32900843"/>
        <c:scaling>
          <c:orientation val="minMax"/>
        </c:scaling>
        <c:axPos val="l"/>
        <c:delete val="1"/>
        <c:majorTickMark val="out"/>
        <c:minorTickMark val="none"/>
        <c:tickLblPos val="nextTo"/>
        <c:crossAx val="1856873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対ロシア</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axId val="27672132"/>
        <c:axId val="47722597"/>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axId val="26850190"/>
        <c:axId val="40325119"/>
      </c:lineChart>
      <c:catAx>
        <c:axId val="27672132"/>
        <c:scaling>
          <c:orientation val="minMax"/>
        </c:scaling>
        <c:axPos val="b"/>
        <c:delete val="0"/>
        <c:numFmt formatCode="General" sourceLinked="1"/>
        <c:majorTickMark val="in"/>
        <c:minorTickMark val="none"/>
        <c:tickLblPos val="nextTo"/>
        <c:spPr>
          <a:ln w="3175">
            <a:solidFill>
              <a:srgbClr val="000000"/>
            </a:solidFill>
          </a:ln>
        </c:spPr>
        <c:crossAx val="47722597"/>
        <c:crosses val="autoZero"/>
        <c:auto val="0"/>
        <c:lblOffset val="100"/>
        <c:tickLblSkip val="1"/>
        <c:noMultiLvlLbl val="0"/>
      </c:catAx>
      <c:valAx>
        <c:axId val="47722597"/>
        <c:scaling>
          <c:orientation val="minMax"/>
        </c:scaling>
        <c:axPos val="l"/>
        <c:delete val="0"/>
        <c:numFmt formatCode="General" sourceLinked="1"/>
        <c:majorTickMark val="in"/>
        <c:minorTickMark val="none"/>
        <c:tickLblPos val="nextTo"/>
        <c:spPr>
          <a:ln w="3175">
            <a:solidFill>
              <a:srgbClr val="000000"/>
            </a:solidFill>
          </a:ln>
        </c:spPr>
        <c:crossAx val="27672132"/>
        <c:crossesAt val="1"/>
        <c:crossBetween val="between"/>
        <c:dispUnits/>
      </c:valAx>
      <c:catAx>
        <c:axId val="26850190"/>
        <c:scaling>
          <c:orientation val="minMax"/>
        </c:scaling>
        <c:axPos val="b"/>
        <c:delete val="1"/>
        <c:majorTickMark val="out"/>
        <c:minorTickMark val="none"/>
        <c:tickLblPos val="nextTo"/>
        <c:crossAx val="40325119"/>
        <c:crosses val="autoZero"/>
        <c:auto val="0"/>
        <c:lblOffset val="100"/>
        <c:tickLblSkip val="1"/>
        <c:noMultiLvlLbl val="0"/>
      </c:catAx>
      <c:valAx>
        <c:axId val="40325119"/>
        <c:scaling>
          <c:orientation val="minMax"/>
        </c:scaling>
        <c:axPos val="l"/>
        <c:delete val="1"/>
        <c:majorTickMark val="out"/>
        <c:minorTickMark val="none"/>
        <c:tickLblPos val="nextTo"/>
        <c:crossAx val="2685019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対日本</a:t>
            </a:r>
          </a:p>
        </c:rich>
      </c:tx>
      <c:layout/>
      <c:spPr>
        <a:noFill/>
        <a:ln>
          <a:noFill/>
        </a:ln>
      </c:spPr>
    </c:title>
    <c:plotArea>
      <c:layout/>
      <c:barChart>
        <c:barDir val="col"/>
        <c:grouping val="clustered"/>
        <c:varyColors val="0"/>
        <c:ser>
          <c:idx val="2"/>
          <c:order val="0"/>
          <c:tx>
            <c:v>[1]北朝鮮総括表!#REF!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ser>
          <c:idx val="3"/>
          <c:order val="1"/>
          <c:tx>
            <c:v>[1]北朝鮮総括表!#REF!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'[2]北朝鮮総括表'!#REF!</c:f>
              <c:strCache>
                <c:ptCount val="1"/>
                <c:pt idx="0">
                  <c:v>0</c:v>
                </c:pt>
              </c:strCache>
            </c:strRef>
          </c:cat>
          <c:val>
            <c:numRef>
              <c:f>'[2]北朝鮮総括表'!#REF!</c:f>
              <c:numCache>
                <c:ptCount val="1"/>
                <c:pt idx="0">
                  <c:v>0</c:v>
                </c:pt>
              </c:numCache>
            </c:numRef>
          </c:val>
        </c:ser>
        <c:axId val="27381752"/>
        <c:axId val="45109177"/>
      </c:barChart>
      <c:lineChart>
        <c:grouping val="standard"/>
        <c:varyColors val="0"/>
        <c:ser>
          <c:idx val="0"/>
          <c:order val="2"/>
          <c:tx>
            <c:v>[1]北朝鮮総括表!#REF!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'[2]北朝鮮総括表'!#REF!</c:f>
              <c:strCache>
                <c:ptCount val="1"/>
                <c:pt idx="0">
                  <c:v>0</c:v>
                </c:pt>
              </c:strCache>
            </c:strRef>
          </c:cat>
          <c:val>
            <c:numRef>
              <c:f>'[2]北朝鮮総括表'!#REF!</c:f>
              <c:numCache>
                <c:ptCount val="1"/>
                <c:pt idx="0">
                  <c:v>0</c:v>
                </c:pt>
              </c:numCache>
            </c:numRef>
          </c:val>
          <c:smooth val="0"/>
        </c:ser>
        <c:ser>
          <c:idx val="1"/>
          <c:order val="3"/>
          <c:tx>
            <c:v>[1]北朝鮮総括表!#REF!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'[2]北朝鮮総括表'!#REF!</c:f>
              <c:strCache>
                <c:ptCount val="1"/>
                <c:pt idx="0">
                  <c:v>0</c:v>
                </c:pt>
              </c:strCache>
            </c:strRef>
          </c:cat>
          <c:val>
            <c:numRef>
              <c:f>'[2]北朝鮮総括表'!#REF!</c:f>
              <c:numCache>
                <c:ptCount val="1"/>
                <c:pt idx="0">
                  <c:v>0</c:v>
                </c:pt>
              </c:numCache>
            </c:numRef>
          </c:val>
          <c:smooth val="0"/>
        </c:ser>
        <c:axId val="3329410"/>
        <c:axId val="29964691"/>
      </c:lineChart>
      <c:catAx>
        <c:axId val="27381752"/>
        <c:scaling>
          <c:orientation val="minMax"/>
        </c:scaling>
        <c:axPos val="b"/>
        <c:delete val="0"/>
        <c:numFmt formatCode="General" sourceLinked="1"/>
        <c:majorTickMark val="in"/>
        <c:minorTickMark val="none"/>
        <c:tickLblPos val="nextTo"/>
        <c:spPr>
          <a:ln w="3175">
            <a:solidFill>
              <a:srgbClr val="000000"/>
            </a:solidFill>
          </a:ln>
        </c:spPr>
        <c:crossAx val="45109177"/>
        <c:crosses val="autoZero"/>
        <c:auto val="0"/>
        <c:lblOffset val="100"/>
        <c:tickLblSkip val="1"/>
        <c:noMultiLvlLbl val="0"/>
      </c:catAx>
      <c:valAx>
        <c:axId val="45109177"/>
        <c:scaling>
          <c:orientation val="minMax"/>
          <c:max val="3000"/>
        </c:scaling>
        <c:axPos val="l"/>
        <c:delete val="0"/>
        <c:numFmt formatCode="General" sourceLinked="1"/>
        <c:majorTickMark val="in"/>
        <c:minorTickMark val="none"/>
        <c:tickLblPos val="nextTo"/>
        <c:spPr>
          <a:ln w="3175">
            <a:solidFill>
              <a:srgbClr val="000000"/>
            </a:solidFill>
          </a:ln>
        </c:spPr>
        <c:crossAx val="27381752"/>
        <c:crossesAt val="1"/>
        <c:crossBetween val="between"/>
        <c:dispUnits/>
      </c:valAx>
      <c:catAx>
        <c:axId val="3329410"/>
        <c:scaling>
          <c:orientation val="minMax"/>
        </c:scaling>
        <c:axPos val="b"/>
        <c:delete val="1"/>
        <c:majorTickMark val="out"/>
        <c:minorTickMark val="none"/>
        <c:tickLblPos val="nextTo"/>
        <c:crossAx val="29964691"/>
        <c:crosses val="autoZero"/>
        <c:auto val="0"/>
        <c:lblOffset val="100"/>
        <c:tickLblSkip val="1"/>
        <c:noMultiLvlLbl val="0"/>
      </c:catAx>
      <c:valAx>
        <c:axId val="29964691"/>
        <c:scaling>
          <c:orientation val="minMax"/>
        </c:scaling>
        <c:axPos val="l"/>
        <c:delete val="1"/>
        <c:majorTickMark val="out"/>
        <c:minorTickMark val="none"/>
        <c:tickLblPos val="nextTo"/>
        <c:crossAx val="332941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58</xdr:row>
      <xdr:rowOff>0</xdr:rowOff>
    </xdr:from>
    <xdr:to>
      <xdr:col>6</xdr:col>
      <xdr:colOff>0</xdr:colOff>
      <xdr:row>58</xdr:row>
      <xdr:rowOff>0</xdr:rowOff>
    </xdr:to>
    <xdr:graphicFrame>
      <xdr:nvGraphicFramePr>
        <xdr:cNvPr id="1" name="Chart 1"/>
        <xdr:cNvGraphicFramePr/>
      </xdr:nvGraphicFramePr>
      <xdr:xfrm>
        <a:off x="3248025" y="11353800"/>
        <a:ext cx="790575"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58</xdr:row>
      <xdr:rowOff>0</xdr:rowOff>
    </xdr:from>
    <xdr:to>
      <xdr:col>6</xdr:col>
      <xdr:colOff>0</xdr:colOff>
      <xdr:row>58</xdr:row>
      <xdr:rowOff>0</xdr:rowOff>
    </xdr:to>
    <xdr:graphicFrame>
      <xdr:nvGraphicFramePr>
        <xdr:cNvPr id="2" name="Chart 2"/>
        <xdr:cNvGraphicFramePr/>
      </xdr:nvGraphicFramePr>
      <xdr:xfrm>
        <a:off x="819150" y="11353800"/>
        <a:ext cx="3219450" cy="0"/>
      </xdr:xfrm>
      <a:graphic>
        <a:graphicData uri="http://schemas.openxmlformats.org/drawingml/2006/chart">
          <c:chart xmlns:c="http://schemas.openxmlformats.org/drawingml/2006/chart" r:id="rId2"/>
        </a:graphicData>
      </a:graphic>
    </xdr:graphicFrame>
    <xdr:clientData/>
  </xdr:twoCellAnchor>
  <xdr:twoCellAnchor>
    <xdr:from>
      <xdr:col>4</xdr:col>
      <xdr:colOff>590550</xdr:colOff>
      <xdr:row>58</xdr:row>
      <xdr:rowOff>0</xdr:rowOff>
    </xdr:from>
    <xdr:to>
      <xdr:col>6</xdr:col>
      <xdr:colOff>0</xdr:colOff>
      <xdr:row>58</xdr:row>
      <xdr:rowOff>0</xdr:rowOff>
    </xdr:to>
    <xdr:graphicFrame>
      <xdr:nvGraphicFramePr>
        <xdr:cNvPr id="3" name="Chart 3"/>
        <xdr:cNvGraphicFramePr/>
      </xdr:nvGraphicFramePr>
      <xdr:xfrm>
        <a:off x="2895600" y="11353800"/>
        <a:ext cx="1143000" cy="0"/>
      </xdr:xfrm>
      <a:graphic>
        <a:graphicData uri="http://schemas.openxmlformats.org/drawingml/2006/chart">
          <c:chart xmlns:c="http://schemas.openxmlformats.org/drawingml/2006/chart" r:id="rId3"/>
        </a:graphicData>
      </a:graphic>
    </xdr:graphicFrame>
    <xdr:clientData/>
  </xdr:twoCellAnchor>
  <xdr:twoCellAnchor>
    <xdr:from>
      <xdr:col>4</xdr:col>
      <xdr:colOff>161925</xdr:colOff>
      <xdr:row>58</xdr:row>
      <xdr:rowOff>0</xdr:rowOff>
    </xdr:from>
    <xdr:to>
      <xdr:col>6</xdr:col>
      <xdr:colOff>0</xdr:colOff>
      <xdr:row>58</xdr:row>
      <xdr:rowOff>0</xdr:rowOff>
    </xdr:to>
    <xdr:graphicFrame>
      <xdr:nvGraphicFramePr>
        <xdr:cNvPr id="4" name="Chart 4"/>
        <xdr:cNvGraphicFramePr/>
      </xdr:nvGraphicFramePr>
      <xdr:xfrm>
        <a:off x="2466975" y="11353800"/>
        <a:ext cx="1571625" cy="0"/>
      </xdr:xfrm>
      <a:graphic>
        <a:graphicData uri="http://schemas.openxmlformats.org/drawingml/2006/chart">
          <c:chart xmlns:c="http://schemas.openxmlformats.org/drawingml/2006/chart" r:id="rId4"/>
        </a:graphicData>
      </a:graphic>
    </xdr:graphicFrame>
    <xdr:clientData/>
  </xdr:twoCellAnchor>
  <xdr:twoCellAnchor>
    <xdr:from>
      <xdr:col>4</xdr:col>
      <xdr:colOff>523875</xdr:colOff>
      <xdr:row>58</xdr:row>
      <xdr:rowOff>0</xdr:rowOff>
    </xdr:from>
    <xdr:to>
      <xdr:col>6</xdr:col>
      <xdr:colOff>0</xdr:colOff>
      <xdr:row>58</xdr:row>
      <xdr:rowOff>0</xdr:rowOff>
    </xdr:to>
    <xdr:graphicFrame>
      <xdr:nvGraphicFramePr>
        <xdr:cNvPr id="5" name="Chart 5"/>
        <xdr:cNvGraphicFramePr/>
      </xdr:nvGraphicFramePr>
      <xdr:xfrm>
        <a:off x="2828925" y="11353800"/>
        <a:ext cx="1209675" cy="0"/>
      </xdr:xfrm>
      <a:graphic>
        <a:graphicData uri="http://schemas.openxmlformats.org/drawingml/2006/chart">
          <c:chart xmlns:c="http://schemas.openxmlformats.org/drawingml/2006/chart" r:id="rId5"/>
        </a:graphicData>
      </a:graphic>
    </xdr:graphicFrame>
    <xdr:clientData/>
  </xdr:twoCellAnchor>
  <xdr:twoCellAnchor>
    <xdr:from>
      <xdr:col>4</xdr:col>
      <xdr:colOff>647700</xdr:colOff>
      <xdr:row>58</xdr:row>
      <xdr:rowOff>0</xdr:rowOff>
    </xdr:from>
    <xdr:to>
      <xdr:col>6</xdr:col>
      <xdr:colOff>0</xdr:colOff>
      <xdr:row>58</xdr:row>
      <xdr:rowOff>0</xdr:rowOff>
    </xdr:to>
    <xdr:graphicFrame>
      <xdr:nvGraphicFramePr>
        <xdr:cNvPr id="6" name="Chart 6"/>
        <xdr:cNvGraphicFramePr/>
      </xdr:nvGraphicFramePr>
      <xdr:xfrm>
        <a:off x="2952750" y="11353800"/>
        <a:ext cx="1085850" cy="0"/>
      </xdr:xfrm>
      <a:graphic>
        <a:graphicData uri="http://schemas.openxmlformats.org/drawingml/2006/chart">
          <c:chart xmlns:c="http://schemas.openxmlformats.org/drawingml/2006/chart" r:id="rId6"/>
        </a:graphicData>
      </a:graphic>
    </xdr:graphicFrame>
    <xdr:clientData/>
  </xdr:twoCellAnchor>
  <xdr:twoCellAnchor>
    <xdr:from>
      <xdr:col>4</xdr:col>
      <xdr:colOff>123825</xdr:colOff>
      <xdr:row>58</xdr:row>
      <xdr:rowOff>0</xdr:rowOff>
    </xdr:from>
    <xdr:to>
      <xdr:col>6</xdr:col>
      <xdr:colOff>0</xdr:colOff>
      <xdr:row>58</xdr:row>
      <xdr:rowOff>0</xdr:rowOff>
    </xdr:to>
    <xdr:graphicFrame>
      <xdr:nvGraphicFramePr>
        <xdr:cNvPr id="7" name="Chart 7"/>
        <xdr:cNvGraphicFramePr/>
      </xdr:nvGraphicFramePr>
      <xdr:xfrm>
        <a:off x="2428875" y="11353800"/>
        <a:ext cx="1609725" cy="0"/>
      </xdr:xfrm>
      <a:graphic>
        <a:graphicData uri="http://schemas.openxmlformats.org/drawingml/2006/chart">
          <c:chart xmlns:c="http://schemas.openxmlformats.org/drawingml/2006/chart" r:id="rId7"/>
        </a:graphicData>
      </a:graphic>
    </xdr:graphicFrame>
    <xdr:clientData/>
  </xdr:twoCellAnchor>
  <xdr:twoCellAnchor>
    <xdr:from>
      <xdr:col>4</xdr:col>
      <xdr:colOff>161925</xdr:colOff>
      <xdr:row>58</xdr:row>
      <xdr:rowOff>0</xdr:rowOff>
    </xdr:from>
    <xdr:to>
      <xdr:col>6</xdr:col>
      <xdr:colOff>0</xdr:colOff>
      <xdr:row>58</xdr:row>
      <xdr:rowOff>0</xdr:rowOff>
    </xdr:to>
    <xdr:graphicFrame>
      <xdr:nvGraphicFramePr>
        <xdr:cNvPr id="8" name="Chart 8"/>
        <xdr:cNvGraphicFramePr/>
      </xdr:nvGraphicFramePr>
      <xdr:xfrm>
        <a:off x="2466975" y="11353800"/>
        <a:ext cx="1571625" cy="0"/>
      </xdr:xfrm>
      <a:graphic>
        <a:graphicData uri="http://schemas.openxmlformats.org/drawingml/2006/chart">
          <c:chart xmlns:c="http://schemas.openxmlformats.org/drawingml/2006/chart" r:id="rId8"/>
        </a:graphicData>
      </a:graphic>
    </xdr:graphicFrame>
    <xdr:clientData/>
  </xdr:twoCellAnchor>
  <xdr:twoCellAnchor>
    <xdr:from>
      <xdr:col>4</xdr:col>
      <xdr:colOff>447675</xdr:colOff>
      <xdr:row>58</xdr:row>
      <xdr:rowOff>0</xdr:rowOff>
    </xdr:from>
    <xdr:to>
      <xdr:col>6</xdr:col>
      <xdr:colOff>0</xdr:colOff>
      <xdr:row>58</xdr:row>
      <xdr:rowOff>0</xdr:rowOff>
    </xdr:to>
    <xdr:graphicFrame>
      <xdr:nvGraphicFramePr>
        <xdr:cNvPr id="9" name="Chart 9"/>
        <xdr:cNvGraphicFramePr/>
      </xdr:nvGraphicFramePr>
      <xdr:xfrm>
        <a:off x="2752725" y="11353800"/>
        <a:ext cx="1285875" cy="0"/>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58</xdr:row>
      <xdr:rowOff>0</xdr:rowOff>
    </xdr:from>
    <xdr:to>
      <xdr:col>6</xdr:col>
      <xdr:colOff>0</xdr:colOff>
      <xdr:row>58</xdr:row>
      <xdr:rowOff>0</xdr:rowOff>
    </xdr:to>
    <xdr:graphicFrame>
      <xdr:nvGraphicFramePr>
        <xdr:cNvPr id="10" name="Chart 10"/>
        <xdr:cNvGraphicFramePr/>
      </xdr:nvGraphicFramePr>
      <xdr:xfrm>
        <a:off x="3019425" y="11353800"/>
        <a:ext cx="1019175" cy="0"/>
      </xdr:xfrm>
      <a:graphic>
        <a:graphicData uri="http://schemas.openxmlformats.org/drawingml/2006/chart">
          <c:chart xmlns:c="http://schemas.openxmlformats.org/drawingml/2006/chart" r:id="rId10"/>
        </a:graphicData>
      </a:graphic>
    </xdr:graphicFrame>
    <xdr:clientData/>
  </xdr:twoCellAnchor>
  <xdr:twoCellAnchor>
    <xdr:from>
      <xdr:col>1</xdr:col>
      <xdr:colOff>28575</xdr:colOff>
      <xdr:row>58</xdr:row>
      <xdr:rowOff>0</xdr:rowOff>
    </xdr:from>
    <xdr:to>
      <xdr:col>6</xdr:col>
      <xdr:colOff>0</xdr:colOff>
      <xdr:row>58</xdr:row>
      <xdr:rowOff>0</xdr:rowOff>
    </xdr:to>
    <xdr:graphicFrame>
      <xdr:nvGraphicFramePr>
        <xdr:cNvPr id="11" name="Chart 11"/>
        <xdr:cNvGraphicFramePr/>
      </xdr:nvGraphicFramePr>
      <xdr:xfrm>
        <a:off x="342900" y="11353800"/>
        <a:ext cx="3695700" cy="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58</xdr:row>
      <xdr:rowOff>0</xdr:rowOff>
    </xdr:from>
    <xdr:to>
      <xdr:col>6</xdr:col>
      <xdr:colOff>0</xdr:colOff>
      <xdr:row>58</xdr:row>
      <xdr:rowOff>0</xdr:rowOff>
    </xdr:to>
    <xdr:graphicFrame>
      <xdr:nvGraphicFramePr>
        <xdr:cNvPr id="12" name="Chart 12"/>
        <xdr:cNvGraphicFramePr/>
      </xdr:nvGraphicFramePr>
      <xdr:xfrm>
        <a:off x="3248025" y="11353800"/>
        <a:ext cx="790575" cy="0"/>
      </xdr:xfrm>
      <a:graphic>
        <a:graphicData uri="http://schemas.openxmlformats.org/drawingml/2006/chart">
          <c:chart xmlns:c="http://schemas.openxmlformats.org/drawingml/2006/chart" r:id="rId12"/>
        </a:graphicData>
      </a:graphic>
    </xdr:graphicFrame>
    <xdr:clientData/>
  </xdr:twoCellAnchor>
  <xdr:twoCellAnchor>
    <xdr:from>
      <xdr:col>2</xdr:col>
      <xdr:colOff>0</xdr:colOff>
      <xdr:row>58</xdr:row>
      <xdr:rowOff>0</xdr:rowOff>
    </xdr:from>
    <xdr:to>
      <xdr:col>6</xdr:col>
      <xdr:colOff>0</xdr:colOff>
      <xdr:row>58</xdr:row>
      <xdr:rowOff>0</xdr:rowOff>
    </xdr:to>
    <xdr:graphicFrame>
      <xdr:nvGraphicFramePr>
        <xdr:cNvPr id="13" name="Chart 13"/>
        <xdr:cNvGraphicFramePr/>
      </xdr:nvGraphicFramePr>
      <xdr:xfrm>
        <a:off x="819150" y="11353800"/>
        <a:ext cx="3219450" cy="0"/>
      </xdr:xfrm>
      <a:graphic>
        <a:graphicData uri="http://schemas.openxmlformats.org/drawingml/2006/chart">
          <c:chart xmlns:c="http://schemas.openxmlformats.org/drawingml/2006/chart" r:id="rId13"/>
        </a:graphicData>
      </a:graphic>
    </xdr:graphicFrame>
    <xdr:clientData/>
  </xdr:twoCellAnchor>
  <xdr:twoCellAnchor>
    <xdr:from>
      <xdr:col>4</xdr:col>
      <xdr:colOff>590550</xdr:colOff>
      <xdr:row>58</xdr:row>
      <xdr:rowOff>0</xdr:rowOff>
    </xdr:from>
    <xdr:to>
      <xdr:col>6</xdr:col>
      <xdr:colOff>0</xdr:colOff>
      <xdr:row>58</xdr:row>
      <xdr:rowOff>0</xdr:rowOff>
    </xdr:to>
    <xdr:graphicFrame>
      <xdr:nvGraphicFramePr>
        <xdr:cNvPr id="14" name="Chart 14"/>
        <xdr:cNvGraphicFramePr/>
      </xdr:nvGraphicFramePr>
      <xdr:xfrm>
        <a:off x="2895600" y="11353800"/>
        <a:ext cx="1143000" cy="0"/>
      </xdr:xfrm>
      <a:graphic>
        <a:graphicData uri="http://schemas.openxmlformats.org/drawingml/2006/chart">
          <c:chart xmlns:c="http://schemas.openxmlformats.org/drawingml/2006/chart" r:id="rId14"/>
        </a:graphicData>
      </a:graphic>
    </xdr:graphicFrame>
    <xdr:clientData/>
  </xdr:twoCellAnchor>
  <xdr:twoCellAnchor>
    <xdr:from>
      <xdr:col>4</xdr:col>
      <xdr:colOff>161925</xdr:colOff>
      <xdr:row>58</xdr:row>
      <xdr:rowOff>0</xdr:rowOff>
    </xdr:from>
    <xdr:to>
      <xdr:col>6</xdr:col>
      <xdr:colOff>0</xdr:colOff>
      <xdr:row>58</xdr:row>
      <xdr:rowOff>0</xdr:rowOff>
    </xdr:to>
    <xdr:graphicFrame>
      <xdr:nvGraphicFramePr>
        <xdr:cNvPr id="15" name="Chart 15"/>
        <xdr:cNvGraphicFramePr/>
      </xdr:nvGraphicFramePr>
      <xdr:xfrm>
        <a:off x="2466975" y="11353800"/>
        <a:ext cx="1571625" cy="0"/>
      </xdr:xfrm>
      <a:graphic>
        <a:graphicData uri="http://schemas.openxmlformats.org/drawingml/2006/chart">
          <c:chart xmlns:c="http://schemas.openxmlformats.org/drawingml/2006/chart" r:id="rId15"/>
        </a:graphicData>
      </a:graphic>
    </xdr:graphicFrame>
    <xdr:clientData/>
  </xdr:twoCellAnchor>
  <xdr:twoCellAnchor>
    <xdr:from>
      <xdr:col>4</xdr:col>
      <xdr:colOff>523875</xdr:colOff>
      <xdr:row>58</xdr:row>
      <xdr:rowOff>0</xdr:rowOff>
    </xdr:from>
    <xdr:to>
      <xdr:col>6</xdr:col>
      <xdr:colOff>0</xdr:colOff>
      <xdr:row>58</xdr:row>
      <xdr:rowOff>0</xdr:rowOff>
    </xdr:to>
    <xdr:graphicFrame>
      <xdr:nvGraphicFramePr>
        <xdr:cNvPr id="16" name="Chart 16"/>
        <xdr:cNvGraphicFramePr/>
      </xdr:nvGraphicFramePr>
      <xdr:xfrm>
        <a:off x="2828925" y="11353800"/>
        <a:ext cx="1209675" cy="0"/>
      </xdr:xfrm>
      <a:graphic>
        <a:graphicData uri="http://schemas.openxmlformats.org/drawingml/2006/chart">
          <c:chart xmlns:c="http://schemas.openxmlformats.org/drawingml/2006/chart" r:id="rId16"/>
        </a:graphicData>
      </a:graphic>
    </xdr:graphicFrame>
    <xdr:clientData/>
  </xdr:twoCellAnchor>
  <xdr:twoCellAnchor>
    <xdr:from>
      <xdr:col>4</xdr:col>
      <xdr:colOff>647700</xdr:colOff>
      <xdr:row>58</xdr:row>
      <xdr:rowOff>0</xdr:rowOff>
    </xdr:from>
    <xdr:to>
      <xdr:col>6</xdr:col>
      <xdr:colOff>0</xdr:colOff>
      <xdr:row>58</xdr:row>
      <xdr:rowOff>0</xdr:rowOff>
    </xdr:to>
    <xdr:graphicFrame>
      <xdr:nvGraphicFramePr>
        <xdr:cNvPr id="17" name="Chart 17"/>
        <xdr:cNvGraphicFramePr/>
      </xdr:nvGraphicFramePr>
      <xdr:xfrm>
        <a:off x="2952750" y="11353800"/>
        <a:ext cx="1085850" cy="0"/>
      </xdr:xfrm>
      <a:graphic>
        <a:graphicData uri="http://schemas.openxmlformats.org/drawingml/2006/chart">
          <c:chart xmlns:c="http://schemas.openxmlformats.org/drawingml/2006/chart" r:id="rId17"/>
        </a:graphicData>
      </a:graphic>
    </xdr:graphicFrame>
    <xdr:clientData/>
  </xdr:twoCellAnchor>
  <xdr:twoCellAnchor>
    <xdr:from>
      <xdr:col>4</xdr:col>
      <xdr:colOff>123825</xdr:colOff>
      <xdr:row>58</xdr:row>
      <xdr:rowOff>0</xdr:rowOff>
    </xdr:from>
    <xdr:to>
      <xdr:col>6</xdr:col>
      <xdr:colOff>0</xdr:colOff>
      <xdr:row>58</xdr:row>
      <xdr:rowOff>0</xdr:rowOff>
    </xdr:to>
    <xdr:graphicFrame>
      <xdr:nvGraphicFramePr>
        <xdr:cNvPr id="18" name="Chart 18"/>
        <xdr:cNvGraphicFramePr/>
      </xdr:nvGraphicFramePr>
      <xdr:xfrm>
        <a:off x="2428875" y="11353800"/>
        <a:ext cx="1609725" cy="0"/>
      </xdr:xfrm>
      <a:graphic>
        <a:graphicData uri="http://schemas.openxmlformats.org/drawingml/2006/chart">
          <c:chart xmlns:c="http://schemas.openxmlformats.org/drawingml/2006/chart" r:id="rId18"/>
        </a:graphicData>
      </a:graphic>
    </xdr:graphicFrame>
    <xdr:clientData/>
  </xdr:twoCellAnchor>
  <xdr:twoCellAnchor>
    <xdr:from>
      <xdr:col>4</xdr:col>
      <xdr:colOff>161925</xdr:colOff>
      <xdr:row>58</xdr:row>
      <xdr:rowOff>0</xdr:rowOff>
    </xdr:from>
    <xdr:to>
      <xdr:col>6</xdr:col>
      <xdr:colOff>0</xdr:colOff>
      <xdr:row>58</xdr:row>
      <xdr:rowOff>0</xdr:rowOff>
    </xdr:to>
    <xdr:graphicFrame>
      <xdr:nvGraphicFramePr>
        <xdr:cNvPr id="19" name="Chart 19"/>
        <xdr:cNvGraphicFramePr/>
      </xdr:nvGraphicFramePr>
      <xdr:xfrm>
        <a:off x="2466975" y="11353800"/>
        <a:ext cx="1571625" cy="0"/>
      </xdr:xfrm>
      <a:graphic>
        <a:graphicData uri="http://schemas.openxmlformats.org/drawingml/2006/chart">
          <c:chart xmlns:c="http://schemas.openxmlformats.org/drawingml/2006/chart" r:id="rId19"/>
        </a:graphicData>
      </a:graphic>
    </xdr:graphicFrame>
    <xdr:clientData/>
  </xdr:twoCellAnchor>
  <xdr:twoCellAnchor>
    <xdr:from>
      <xdr:col>4</xdr:col>
      <xdr:colOff>447675</xdr:colOff>
      <xdr:row>58</xdr:row>
      <xdr:rowOff>0</xdr:rowOff>
    </xdr:from>
    <xdr:to>
      <xdr:col>6</xdr:col>
      <xdr:colOff>0</xdr:colOff>
      <xdr:row>58</xdr:row>
      <xdr:rowOff>0</xdr:rowOff>
    </xdr:to>
    <xdr:graphicFrame>
      <xdr:nvGraphicFramePr>
        <xdr:cNvPr id="20" name="Chart 20"/>
        <xdr:cNvGraphicFramePr/>
      </xdr:nvGraphicFramePr>
      <xdr:xfrm>
        <a:off x="2752725" y="11353800"/>
        <a:ext cx="1285875" cy="0"/>
      </xdr:xfrm>
      <a:graphic>
        <a:graphicData uri="http://schemas.openxmlformats.org/drawingml/2006/chart">
          <c:chart xmlns:c="http://schemas.openxmlformats.org/drawingml/2006/chart" r:id="rId20"/>
        </a:graphicData>
      </a:graphic>
    </xdr:graphicFrame>
    <xdr:clientData/>
  </xdr:twoCellAnchor>
  <xdr:twoCellAnchor>
    <xdr:from>
      <xdr:col>5</xdr:col>
      <xdr:colOff>0</xdr:colOff>
      <xdr:row>58</xdr:row>
      <xdr:rowOff>0</xdr:rowOff>
    </xdr:from>
    <xdr:to>
      <xdr:col>6</xdr:col>
      <xdr:colOff>0</xdr:colOff>
      <xdr:row>58</xdr:row>
      <xdr:rowOff>0</xdr:rowOff>
    </xdr:to>
    <xdr:graphicFrame>
      <xdr:nvGraphicFramePr>
        <xdr:cNvPr id="21" name="Chart 21"/>
        <xdr:cNvGraphicFramePr/>
      </xdr:nvGraphicFramePr>
      <xdr:xfrm>
        <a:off x="3019425" y="11353800"/>
        <a:ext cx="1019175" cy="0"/>
      </xdr:xfrm>
      <a:graphic>
        <a:graphicData uri="http://schemas.openxmlformats.org/drawingml/2006/chart">
          <c:chart xmlns:c="http://schemas.openxmlformats.org/drawingml/2006/chart" r:id="rId21"/>
        </a:graphicData>
      </a:graphic>
    </xdr:graphicFrame>
    <xdr:clientData/>
  </xdr:twoCellAnchor>
  <xdr:twoCellAnchor>
    <xdr:from>
      <xdr:col>1</xdr:col>
      <xdr:colOff>28575</xdr:colOff>
      <xdr:row>58</xdr:row>
      <xdr:rowOff>0</xdr:rowOff>
    </xdr:from>
    <xdr:to>
      <xdr:col>6</xdr:col>
      <xdr:colOff>0</xdr:colOff>
      <xdr:row>58</xdr:row>
      <xdr:rowOff>0</xdr:rowOff>
    </xdr:to>
    <xdr:graphicFrame>
      <xdr:nvGraphicFramePr>
        <xdr:cNvPr id="22" name="Chart 22"/>
        <xdr:cNvGraphicFramePr/>
      </xdr:nvGraphicFramePr>
      <xdr:xfrm>
        <a:off x="342900" y="11353800"/>
        <a:ext cx="3695700" cy="0"/>
      </xdr:xfrm>
      <a:graphic>
        <a:graphicData uri="http://schemas.openxmlformats.org/drawingml/2006/chart">
          <c:chart xmlns:c="http://schemas.openxmlformats.org/drawingml/2006/chart" r:id="rId2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imu102\302&#25945;&#21209;&#23398;&#29983;&#25903;&#25588;&#37096;\Users\mimura\Documents\contribution\&#12487;&#12540;&#12479;&#12502;&#12483;&#12463;2020&#21271;&#26397;&#39854;\file:\\E:\nkeconomy\&#30333;&#26360;&#21271;&#26397;&#39854;\E7A7E000"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imu102\302&#25945;&#21209;&#23398;&#29983;&#25903;&#25588;&#37096;\Users\mimura\Documents\contribution\&#12487;&#12540;&#12479;&#12502;&#12483;&#12463;2020&#21271;&#26397;&#39854;\file:\\E:\nkeconomy\&#30333;&#26360;&#21271;&#26397;&#39854;\&#21271;&#32207;&#25324;&#34920;19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北朝鮮総括表"/>
      <sheetName val="旧ＤＢ1"/>
      <sheetName val="旧ＤＢ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北朝鮮総括表"/>
      <sheetName val="旧ＤＢ1"/>
      <sheetName val="旧ＤＢ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57"/>
  <sheetViews>
    <sheetView tabSelected="1" view="pageBreakPreview" zoomScaleNormal="110" zoomScaleSheetLayoutView="100" zoomScalePageLayoutView="0" workbookViewId="0" topLeftCell="A43">
      <pane xSplit="6" topLeftCell="G1" activePane="topRight" state="frozen"/>
      <selection pane="topLeft" activeCell="A1" sqref="A1"/>
      <selection pane="topRight" activeCell="E5" sqref="E5"/>
    </sheetView>
  </sheetViews>
  <sheetFormatPr defaultColWidth="7.875" defaultRowHeight="13.5"/>
  <cols>
    <col min="1" max="1" width="4.125" style="1" customWidth="1"/>
    <col min="2" max="2" width="6.625" style="2" customWidth="1"/>
    <col min="3" max="3" width="8.875" style="2" customWidth="1"/>
    <col min="4" max="4" width="10.625" style="2" customWidth="1"/>
    <col min="5" max="5" width="9.375" style="2" customWidth="1"/>
    <col min="6" max="6" width="13.375" style="2" bestFit="1" customWidth="1"/>
    <col min="7" max="21" width="8.625" style="2" customWidth="1"/>
    <col min="22" max="22" width="9.375" style="2" bestFit="1" customWidth="1"/>
    <col min="23" max="24" width="9.375" style="2" customWidth="1"/>
    <col min="25" max="25" width="9.375" style="2" bestFit="1" customWidth="1"/>
    <col min="26" max="26" width="9.375" style="2" customWidth="1"/>
    <col min="27" max="27" width="9.375" style="2" bestFit="1" customWidth="1"/>
    <col min="28" max="16384" width="7.875" style="2" customWidth="1"/>
  </cols>
  <sheetData>
    <row r="1" spans="1:4" ht="14.25" thickBot="1">
      <c r="A1" s="1" t="s">
        <v>6</v>
      </c>
      <c r="D1" s="3"/>
    </row>
    <row r="2" spans="1:27" ht="15.75" customHeight="1" thickBot="1">
      <c r="A2" s="4" t="s">
        <v>7</v>
      </c>
      <c r="B2" s="139" t="s">
        <v>8</v>
      </c>
      <c r="C2" s="140"/>
      <c r="D2" s="140"/>
      <c r="E2" s="141"/>
      <c r="F2" s="5" t="s">
        <v>9</v>
      </c>
      <c r="G2" s="6">
        <v>2002</v>
      </c>
      <c r="H2" s="6">
        <v>2003</v>
      </c>
      <c r="I2" s="6">
        <v>2004</v>
      </c>
      <c r="J2" s="6">
        <v>2005</v>
      </c>
      <c r="K2" s="6">
        <v>2006</v>
      </c>
      <c r="L2" s="6">
        <v>2007</v>
      </c>
      <c r="M2" s="6">
        <v>2008</v>
      </c>
      <c r="N2" s="6">
        <v>2009</v>
      </c>
      <c r="O2" s="6">
        <v>2010</v>
      </c>
      <c r="P2" s="6">
        <v>2011</v>
      </c>
      <c r="Q2" s="6">
        <v>2012</v>
      </c>
      <c r="R2" s="6">
        <v>2013</v>
      </c>
      <c r="S2" s="6">
        <v>2014</v>
      </c>
      <c r="T2" s="6">
        <v>2015</v>
      </c>
      <c r="U2" s="7">
        <v>2016</v>
      </c>
      <c r="V2" s="6">
        <v>2017</v>
      </c>
      <c r="W2" s="6">
        <v>2018</v>
      </c>
      <c r="X2" s="6">
        <v>2019</v>
      </c>
      <c r="Y2" s="6">
        <v>2020</v>
      </c>
      <c r="Z2" s="8">
        <v>2021</v>
      </c>
      <c r="AA2" s="9">
        <v>2022</v>
      </c>
    </row>
    <row r="3" spans="1:27" ht="15.75" customHeight="1">
      <c r="A3" s="10">
        <v>1</v>
      </c>
      <c r="B3" s="11" t="s">
        <v>10</v>
      </c>
      <c r="C3" s="12"/>
      <c r="D3" s="135"/>
      <c r="E3" s="136"/>
      <c r="F3" s="13" t="s">
        <v>11</v>
      </c>
      <c r="G3" s="14">
        <v>22369</v>
      </c>
      <c r="H3" s="14">
        <v>22522</v>
      </c>
      <c r="I3" s="14">
        <v>22709</v>
      </c>
      <c r="J3" s="15">
        <v>22928</v>
      </c>
      <c r="K3" s="15">
        <v>23079</v>
      </c>
      <c r="L3" s="15">
        <v>23200</v>
      </c>
      <c r="M3" s="15">
        <v>23200</v>
      </c>
      <c r="N3" s="15">
        <v>24062</v>
      </c>
      <c r="O3" s="15">
        <v>24187</v>
      </c>
      <c r="P3" s="15">
        <v>24308</v>
      </c>
      <c r="Q3" s="15">
        <v>24427</v>
      </c>
      <c r="R3" s="15">
        <v>24545</v>
      </c>
      <c r="S3" s="15">
        <v>24662</v>
      </c>
      <c r="T3" s="15">
        <v>24779</v>
      </c>
      <c r="U3" s="16">
        <v>24897</v>
      </c>
      <c r="V3" s="15">
        <v>25014</v>
      </c>
      <c r="W3" s="15">
        <v>25132</v>
      </c>
      <c r="X3" s="15">
        <v>25250</v>
      </c>
      <c r="Y3" s="15">
        <v>25368</v>
      </c>
      <c r="Z3" s="17">
        <v>25484</v>
      </c>
      <c r="AA3" s="18">
        <v>25660</v>
      </c>
    </row>
    <row r="4" spans="1:27" ht="15.75" customHeight="1">
      <c r="A4" s="19">
        <v>2</v>
      </c>
      <c r="B4" s="20" t="s">
        <v>12</v>
      </c>
      <c r="C4" s="21"/>
      <c r="D4" s="21"/>
      <c r="E4" s="22"/>
      <c r="F4" s="23" t="s">
        <v>13</v>
      </c>
      <c r="G4" s="24">
        <v>21330.7</v>
      </c>
      <c r="H4" s="24">
        <v>21946.6</v>
      </c>
      <c r="I4" s="24">
        <v>23767.1</v>
      </c>
      <c r="J4" s="25" t="s">
        <v>2</v>
      </c>
      <c r="K4" s="25">
        <v>24429.2</v>
      </c>
      <c r="L4" s="25">
        <v>24826.8</v>
      </c>
      <c r="M4" s="25">
        <v>27347.2</v>
      </c>
      <c r="N4" s="25">
        <v>28634.6</v>
      </c>
      <c r="O4" s="25">
        <v>30000</v>
      </c>
      <c r="P4" s="25">
        <v>32400</v>
      </c>
      <c r="Q4" s="25">
        <v>33500</v>
      </c>
      <c r="R4" s="25">
        <v>33800</v>
      </c>
      <c r="S4" s="25">
        <v>34200</v>
      </c>
      <c r="T4" s="25">
        <v>34500</v>
      </c>
      <c r="U4" s="26">
        <v>36400</v>
      </c>
      <c r="V4" s="25">
        <v>36600</v>
      </c>
      <c r="W4" s="25">
        <v>35900</v>
      </c>
      <c r="X4" s="25">
        <v>35600</v>
      </c>
      <c r="Y4" s="25">
        <v>35000</v>
      </c>
      <c r="Z4" s="27">
        <v>36300</v>
      </c>
      <c r="AA4" s="28">
        <v>36700</v>
      </c>
    </row>
    <row r="5" spans="1:27" s="39" customFormat="1" ht="15.75" customHeight="1">
      <c r="A5" s="29">
        <v>3</v>
      </c>
      <c r="B5" s="30" t="s">
        <v>14</v>
      </c>
      <c r="C5" s="31"/>
      <c r="D5" s="31"/>
      <c r="E5" s="32"/>
      <c r="F5" s="33" t="s">
        <v>15</v>
      </c>
      <c r="G5" s="34">
        <v>95.4</v>
      </c>
      <c r="H5" s="34">
        <v>97.4</v>
      </c>
      <c r="I5" s="34">
        <v>104.7</v>
      </c>
      <c r="J5" s="35" t="s">
        <v>2</v>
      </c>
      <c r="K5" s="35">
        <v>105.8</v>
      </c>
      <c r="L5" s="35">
        <v>107</v>
      </c>
      <c r="M5" s="35">
        <v>117.4</v>
      </c>
      <c r="N5" s="35">
        <v>119</v>
      </c>
      <c r="O5" s="35">
        <v>124.2</v>
      </c>
      <c r="P5" s="35">
        <v>133.4</v>
      </c>
      <c r="Q5" s="35">
        <v>137.1</v>
      </c>
      <c r="R5" s="35">
        <v>137.9</v>
      </c>
      <c r="S5" s="35">
        <v>138.8</v>
      </c>
      <c r="T5" s="35">
        <v>139.3</v>
      </c>
      <c r="U5" s="36">
        <v>146.1</v>
      </c>
      <c r="V5" s="35">
        <v>146.4</v>
      </c>
      <c r="W5" s="35">
        <v>142.8</v>
      </c>
      <c r="X5" s="35">
        <v>140.8</v>
      </c>
      <c r="Y5" s="35">
        <v>137.9</v>
      </c>
      <c r="Z5" s="37">
        <v>142.3</v>
      </c>
      <c r="AA5" s="38">
        <v>143</v>
      </c>
    </row>
    <row r="6" spans="1:27" ht="15.75" customHeight="1">
      <c r="A6" s="19">
        <v>4</v>
      </c>
      <c r="B6" s="20" t="s">
        <v>16</v>
      </c>
      <c r="C6" s="21"/>
      <c r="D6" s="21"/>
      <c r="E6" s="22"/>
      <c r="F6" s="23" t="s">
        <v>17</v>
      </c>
      <c r="G6" s="40">
        <v>1.2</v>
      </c>
      <c r="H6" s="40">
        <v>1.8</v>
      </c>
      <c r="I6" s="40">
        <v>2.1</v>
      </c>
      <c r="J6" s="41">
        <v>3.8</v>
      </c>
      <c r="K6" s="41">
        <v>-1</v>
      </c>
      <c r="L6" s="41">
        <v>-1.2</v>
      </c>
      <c r="M6" s="41">
        <v>3.1</v>
      </c>
      <c r="N6" s="41">
        <v>-0.9</v>
      </c>
      <c r="O6" s="41">
        <v>-0.5</v>
      </c>
      <c r="P6" s="41">
        <v>0.8</v>
      </c>
      <c r="Q6" s="41">
        <v>1.3</v>
      </c>
      <c r="R6" s="41">
        <v>1.1</v>
      </c>
      <c r="S6" s="41">
        <v>1</v>
      </c>
      <c r="T6" s="41">
        <v>-1.1</v>
      </c>
      <c r="U6" s="42">
        <v>3.9</v>
      </c>
      <c r="V6" s="41">
        <v>-3.5</v>
      </c>
      <c r="W6" s="41">
        <v>-4.1</v>
      </c>
      <c r="X6" s="41">
        <v>0.4</v>
      </c>
      <c r="Y6" s="41">
        <v>-4.5</v>
      </c>
      <c r="Z6" s="43">
        <v>-0.1</v>
      </c>
      <c r="AA6" s="44">
        <v>-0.2</v>
      </c>
    </row>
    <row r="7" spans="1:27" ht="15.75" customHeight="1">
      <c r="A7" s="45">
        <v>5</v>
      </c>
      <c r="B7" s="46" t="s">
        <v>18</v>
      </c>
      <c r="C7" s="47"/>
      <c r="D7" s="48" t="s">
        <v>19</v>
      </c>
      <c r="E7" s="49" t="s">
        <v>20</v>
      </c>
      <c r="F7" s="132" t="s">
        <v>17</v>
      </c>
      <c r="G7" s="50">
        <v>30.2</v>
      </c>
      <c r="H7" s="50">
        <v>27.2</v>
      </c>
      <c r="I7" s="50">
        <v>26.7</v>
      </c>
      <c r="J7" s="50">
        <v>25</v>
      </c>
      <c r="K7" s="50">
        <v>23.3</v>
      </c>
      <c r="L7" s="50">
        <v>21.2</v>
      </c>
      <c r="M7" s="50">
        <v>21.6</v>
      </c>
      <c r="N7" s="50">
        <v>20.9</v>
      </c>
      <c r="O7" s="50">
        <v>20.8</v>
      </c>
      <c r="P7" s="50">
        <v>23.1</v>
      </c>
      <c r="Q7" s="50">
        <v>23.4</v>
      </c>
      <c r="R7" s="50">
        <v>22.4</v>
      </c>
      <c r="S7" s="50">
        <v>21.8</v>
      </c>
      <c r="T7" s="50">
        <v>21.6</v>
      </c>
      <c r="U7" s="51">
        <v>21.7</v>
      </c>
      <c r="V7" s="50">
        <v>22.8</v>
      </c>
      <c r="W7" s="50">
        <v>23.3</v>
      </c>
      <c r="X7" s="50">
        <v>21.2</v>
      </c>
      <c r="Y7" s="50">
        <v>22.4</v>
      </c>
      <c r="Z7" s="52">
        <v>23.8</v>
      </c>
      <c r="AA7" s="53">
        <v>23.1</v>
      </c>
    </row>
    <row r="8" spans="1:27" ht="15.75" customHeight="1">
      <c r="A8" s="45"/>
      <c r="B8" s="46" t="s">
        <v>21</v>
      </c>
      <c r="C8" s="47"/>
      <c r="D8" s="54"/>
      <c r="E8" s="55" t="s">
        <v>22</v>
      </c>
      <c r="F8" s="134"/>
      <c r="G8" s="56">
        <v>4.2</v>
      </c>
      <c r="H8" s="56">
        <v>1.7</v>
      </c>
      <c r="I8" s="56">
        <v>4.1</v>
      </c>
      <c r="J8" s="56" t="s">
        <v>1</v>
      </c>
      <c r="K8" s="56">
        <v>-2.6</v>
      </c>
      <c r="L8" s="56">
        <v>-9.4</v>
      </c>
      <c r="M8" s="56">
        <v>8.2</v>
      </c>
      <c r="N8" s="56">
        <v>-1</v>
      </c>
      <c r="O8" s="56">
        <v>-2.1</v>
      </c>
      <c r="P8" s="56">
        <v>5.3</v>
      </c>
      <c r="Q8" s="56">
        <v>3.9</v>
      </c>
      <c r="R8" s="56">
        <v>1.9</v>
      </c>
      <c r="S8" s="56">
        <v>1.2</v>
      </c>
      <c r="T8" s="56">
        <v>-0.8</v>
      </c>
      <c r="U8" s="57">
        <v>2.5</v>
      </c>
      <c r="V8" s="56">
        <v>-1.3</v>
      </c>
      <c r="W8" s="56">
        <v>-1.8</v>
      </c>
      <c r="X8" s="56">
        <v>1.4</v>
      </c>
      <c r="Y8" s="56">
        <v>-7.6</v>
      </c>
      <c r="Z8" s="58">
        <v>6.2</v>
      </c>
      <c r="AA8" s="59">
        <v>-2.1</v>
      </c>
    </row>
    <row r="9" spans="1:27" ht="15.75" customHeight="1">
      <c r="A9" s="45"/>
      <c r="B9" s="46"/>
      <c r="C9" s="47"/>
      <c r="D9" s="60" t="s">
        <v>23</v>
      </c>
      <c r="E9" s="61"/>
      <c r="F9" s="131" t="s">
        <v>3</v>
      </c>
      <c r="G9" s="50">
        <v>25.8</v>
      </c>
      <c r="H9" s="50">
        <v>26.8</v>
      </c>
      <c r="I9" s="50">
        <v>27.2</v>
      </c>
      <c r="J9" s="50">
        <v>28.9</v>
      </c>
      <c r="K9" s="50">
        <v>29.6</v>
      </c>
      <c r="L9" s="50">
        <v>29.6</v>
      </c>
      <c r="M9" s="50">
        <v>34.6</v>
      </c>
      <c r="N9" s="50">
        <v>34.8</v>
      </c>
      <c r="O9" s="50">
        <v>36.3</v>
      </c>
      <c r="P9" s="50">
        <v>36.5</v>
      </c>
      <c r="Q9" s="50">
        <v>35.9</v>
      </c>
      <c r="R9" s="50">
        <v>35.7</v>
      </c>
      <c r="S9" s="50">
        <v>34.4</v>
      </c>
      <c r="T9" s="50">
        <v>32.7</v>
      </c>
      <c r="U9" s="51">
        <v>33.2</v>
      </c>
      <c r="V9" s="50">
        <f>V10+V12</f>
        <v>31.8</v>
      </c>
      <c r="W9" s="50">
        <v>29.4</v>
      </c>
      <c r="X9" s="50">
        <v>29.6</v>
      </c>
      <c r="Y9" s="50">
        <v>28.1</v>
      </c>
      <c r="Z9" s="52">
        <v>28.3</v>
      </c>
      <c r="AA9" s="53">
        <v>30.5</v>
      </c>
    </row>
    <row r="10" spans="1:27" ht="15.75" customHeight="1">
      <c r="A10" s="45"/>
      <c r="B10" s="46"/>
      <c r="C10" s="47"/>
      <c r="D10" s="62" t="s">
        <v>24</v>
      </c>
      <c r="E10" s="49" t="s">
        <v>25</v>
      </c>
      <c r="F10" s="132"/>
      <c r="G10" s="50">
        <v>7.8</v>
      </c>
      <c r="H10" s="50">
        <v>8.3</v>
      </c>
      <c r="I10" s="50">
        <v>8.7</v>
      </c>
      <c r="J10" s="50">
        <v>9.9</v>
      </c>
      <c r="K10" s="50">
        <v>10.2</v>
      </c>
      <c r="L10" s="50">
        <v>10.2</v>
      </c>
      <c r="M10" s="50">
        <v>12.1</v>
      </c>
      <c r="N10" s="50">
        <v>12.7</v>
      </c>
      <c r="O10" s="50">
        <v>14.4</v>
      </c>
      <c r="P10" s="50">
        <v>14.6</v>
      </c>
      <c r="Q10" s="50">
        <v>14</v>
      </c>
      <c r="R10" s="50">
        <v>13.6</v>
      </c>
      <c r="S10" s="50">
        <v>13.1</v>
      </c>
      <c r="T10" s="50">
        <v>12.2</v>
      </c>
      <c r="U10" s="51">
        <v>12.6</v>
      </c>
      <c r="V10" s="50">
        <v>11.7</v>
      </c>
      <c r="W10" s="50">
        <v>10.6</v>
      </c>
      <c r="X10" s="50">
        <v>11</v>
      </c>
      <c r="Y10" s="50">
        <v>10.8</v>
      </c>
      <c r="Z10" s="52">
        <v>10</v>
      </c>
      <c r="AA10" s="53">
        <v>9.5</v>
      </c>
    </row>
    <row r="11" spans="1:27" ht="15.75" customHeight="1">
      <c r="A11" s="45"/>
      <c r="B11" s="46"/>
      <c r="C11" s="47"/>
      <c r="D11" s="63"/>
      <c r="E11" s="55" t="s">
        <v>26</v>
      </c>
      <c r="F11" s="134"/>
      <c r="G11" s="64">
        <v>-3.8</v>
      </c>
      <c r="H11" s="64">
        <v>3.2</v>
      </c>
      <c r="I11" s="64">
        <v>2.5</v>
      </c>
      <c r="J11" s="64" t="s">
        <v>1</v>
      </c>
      <c r="K11" s="64">
        <v>1.9</v>
      </c>
      <c r="L11" s="64">
        <v>0.4</v>
      </c>
      <c r="M11" s="64">
        <v>2.4</v>
      </c>
      <c r="N11" s="64">
        <v>-0.9</v>
      </c>
      <c r="O11" s="64">
        <v>-0.2</v>
      </c>
      <c r="P11" s="64">
        <v>0.9</v>
      </c>
      <c r="Q11" s="64">
        <v>0.8</v>
      </c>
      <c r="R11" s="64">
        <v>2.1</v>
      </c>
      <c r="S11" s="64">
        <v>1.6</v>
      </c>
      <c r="T11" s="64">
        <v>-2.6</v>
      </c>
      <c r="U11" s="65">
        <v>8.4</v>
      </c>
      <c r="V11" s="64">
        <v>-11</v>
      </c>
      <c r="W11" s="64">
        <v>-17.8</v>
      </c>
      <c r="X11" s="64">
        <v>-0.9</v>
      </c>
      <c r="Y11" s="64">
        <v>-5.9</v>
      </c>
      <c r="Z11" s="66">
        <v>-6.5</v>
      </c>
      <c r="AA11" s="67">
        <v>-1.3</v>
      </c>
    </row>
    <row r="12" spans="1:27" ht="15.75" customHeight="1">
      <c r="A12" s="45"/>
      <c r="B12" s="46"/>
      <c r="C12" s="47"/>
      <c r="D12" s="62" t="s">
        <v>27</v>
      </c>
      <c r="E12" s="49" t="s">
        <v>25</v>
      </c>
      <c r="F12" s="131" t="s">
        <v>4</v>
      </c>
      <c r="G12" s="50">
        <v>18</v>
      </c>
      <c r="H12" s="50">
        <v>18.5</v>
      </c>
      <c r="I12" s="50">
        <v>18.5</v>
      </c>
      <c r="J12" s="50">
        <v>19</v>
      </c>
      <c r="K12" s="50">
        <v>19.5</v>
      </c>
      <c r="L12" s="50">
        <v>19.5</v>
      </c>
      <c r="M12" s="50">
        <v>22.5</v>
      </c>
      <c r="N12" s="50">
        <v>22.1</v>
      </c>
      <c r="O12" s="50">
        <v>21.9</v>
      </c>
      <c r="P12" s="50">
        <v>21.9</v>
      </c>
      <c r="Q12" s="50">
        <v>21.9</v>
      </c>
      <c r="R12" s="50">
        <v>22.1</v>
      </c>
      <c r="S12" s="50">
        <v>21.3</v>
      </c>
      <c r="T12" s="50">
        <v>20.4</v>
      </c>
      <c r="U12" s="51">
        <v>20.6</v>
      </c>
      <c r="V12" s="50">
        <v>20.1</v>
      </c>
      <c r="W12" s="50">
        <v>18.8</v>
      </c>
      <c r="X12" s="50">
        <v>18.7</v>
      </c>
      <c r="Y12" s="50">
        <v>17.3</v>
      </c>
      <c r="Z12" s="52">
        <v>18.3</v>
      </c>
      <c r="AA12" s="53">
        <v>21</v>
      </c>
    </row>
    <row r="13" spans="1:27" ht="15.75" customHeight="1">
      <c r="A13" s="45"/>
      <c r="B13" s="46"/>
      <c r="C13" s="47"/>
      <c r="D13" s="68"/>
      <c r="E13" s="55" t="s">
        <v>26</v>
      </c>
      <c r="F13" s="134"/>
      <c r="G13" s="50">
        <v>-2</v>
      </c>
      <c r="H13" s="50">
        <v>2.6</v>
      </c>
      <c r="I13" s="50">
        <v>0.4</v>
      </c>
      <c r="J13" s="50" t="s">
        <v>1</v>
      </c>
      <c r="K13" s="50">
        <v>0.4</v>
      </c>
      <c r="L13" s="50">
        <v>0.8</v>
      </c>
      <c r="M13" s="50">
        <v>2.6</v>
      </c>
      <c r="N13" s="50">
        <v>-3</v>
      </c>
      <c r="O13" s="50">
        <v>-0.3</v>
      </c>
      <c r="P13" s="50">
        <v>-3</v>
      </c>
      <c r="Q13" s="50">
        <v>1.6</v>
      </c>
      <c r="R13" s="50">
        <v>1.1</v>
      </c>
      <c r="S13" s="50">
        <v>0.8</v>
      </c>
      <c r="T13" s="50">
        <v>-3.4</v>
      </c>
      <c r="U13" s="51">
        <v>4.8</v>
      </c>
      <c r="V13" s="50">
        <v>-6.9</v>
      </c>
      <c r="W13" s="50">
        <v>-9.1</v>
      </c>
      <c r="X13" s="50">
        <v>-0.7</v>
      </c>
      <c r="Y13" s="50">
        <v>-3.8</v>
      </c>
      <c r="Z13" s="52">
        <v>-3.3</v>
      </c>
      <c r="AA13" s="53">
        <v>-3.3</v>
      </c>
    </row>
    <row r="14" spans="1:28" ht="15.75" customHeight="1">
      <c r="A14" s="45"/>
      <c r="B14" s="46"/>
      <c r="C14" s="47"/>
      <c r="D14" s="69" t="s">
        <v>28</v>
      </c>
      <c r="E14" s="70"/>
      <c r="F14" s="131" t="s">
        <v>3</v>
      </c>
      <c r="G14" s="71">
        <f>4.4+8+31.6</f>
        <v>44</v>
      </c>
      <c r="H14" s="71">
        <f>4.5+8.7+32.8</f>
        <v>46</v>
      </c>
      <c r="I14" s="71">
        <v>46</v>
      </c>
      <c r="J14" s="71">
        <f>J15+J17+J19</f>
        <v>46.1</v>
      </c>
      <c r="K14" s="71">
        <f>K15+K17+K19</f>
        <v>47.1</v>
      </c>
      <c r="L14" s="71">
        <f>L15+L17+L19</f>
        <v>47.5</v>
      </c>
      <c r="M14" s="71">
        <f>M15+M17+M19</f>
        <v>43.900000000000006</v>
      </c>
      <c r="N14" s="71">
        <v>44.2</v>
      </c>
      <c r="O14" s="71">
        <v>42.9</v>
      </c>
      <c r="P14" s="71">
        <v>40.4</v>
      </c>
      <c r="Q14" s="71">
        <v>40.9</v>
      </c>
      <c r="R14" s="71">
        <v>41.9</v>
      </c>
      <c r="S14" s="71">
        <v>43.8</v>
      </c>
      <c r="T14" s="71">
        <v>45.7</v>
      </c>
      <c r="U14" s="72">
        <v>45.1</v>
      </c>
      <c r="V14" s="71">
        <f>V15+V17+V19</f>
        <v>45.3</v>
      </c>
      <c r="W14" s="71">
        <f>W15+W17+W19</f>
        <v>47.3</v>
      </c>
      <c r="X14" s="71">
        <f>X15+X17+X19</f>
        <v>49.2</v>
      </c>
      <c r="Y14" s="71">
        <f>Y15+Y17+Y19</f>
        <v>49.4</v>
      </c>
      <c r="Z14" s="73">
        <v>47.9</v>
      </c>
      <c r="AA14" s="74">
        <f>AA15+AA17+AA19</f>
        <v>46.4</v>
      </c>
      <c r="AB14" s="75"/>
    </row>
    <row r="15" spans="1:27" ht="15.75" customHeight="1">
      <c r="A15" s="45"/>
      <c r="B15" s="46"/>
      <c r="C15" s="47"/>
      <c r="D15" s="46" t="s">
        <v>29</v>
      </c>
      <c r="E15" s="49" t="s">
        <v>20</v>
      </c>
      <c r="F15" s="132"/>
      <c r="G15" s="50">
        <v>4.4</v>
      </c>
      <c r="H15" s="50">
        <v>4.5</v>
      </c>
      <c r="I15" s="50">
        <v>4.4</v>
      </c>
      <c r="J15" s="50">
        <v>4.3</v>
      </c>
      <c r="K15" s="50">
        <v>4.5</v>
      </c>
      <c r="L15" s="50">
        <v>4.6</v>
      </c>
      <c r="M15" s="50">
        <v>3.4</v>
      </c>
      <c r="N15" s="50">
        <v>4.1</v>
      </c>
      <c r="O15" s="50">
        <v>3.9</v>
      </c>
      <c r="P15" s="50">
        <v>3.1</v>
      </c>
      <c r="Q15" s="50">
        <v>3.5</v>
      </c>
      <c r="R15" s="50">
        <v>4.1</v>
      </c>
      <c r="S15" s="50">
        <v>4.3</v>
      </c>
      <c r="T15" s="50">
        <v>4.5</v>
      </c>
      <c r="U15" s="51">
        <v>5.2</v>
      </c>
      <c r="V15" s="50">
        <v>5</v>
      </c>
      <c r="W15" s="50">
        <v>5.4</v>
      </c>
      <c r="X15" s="50">
        <v>5.4</v>
      </c>
      <c r="Y15" s="50">
        <v>5.6</v>
      </c>
      <c r="Z15" s="52">
        <v>4.8</v>
      </c>
      <c r="AA15" s="53">
        <v>2.2</v>
      </c>
    </row>
    <row r="16" spans="1:27" ht="15.75" customHeight="1">
      <c r="A16" s="45"/>
      <c r="B16" s="46"/>
      <c r="C16" s="47"/>
      <c r="D16" s="63" t="s">
        <v>30</v>
      </c>
      <c r="E16" s="55" t="s">
        <v>26</v>
      </c>
      <c r="F16" s="134"/>
      <c r="G16" s="64">
        <v>-3.8</v>
      </c>
      <c r="H16" s="64">
        <v>4.2</v>
      </c>
      <c r="I16" s="64">
        <v>4.5</v>
      </c>
      <c r="J16" s="64" t="s">
        <v>1</v>
      </c>
      <c r="K16" s="64">
        <v>2.7</v>
      </c>
      <c r="L16" s="64">
        <v>4.8</v>
      </c>
      <c r="M16" s="64">
        <v>6</v>
      </c>
      <c r="N16" s="64">
        <v>0</v>
      </c>
      <c r="O16" s="64">
        <v>-0.8</v>
      </c>
      <c r="P16" s="64">
        <v>-0.8</v>
      </c>
      <c r="Q16" s="64">
        <v>1.6</v>
      </c>
      <c r="R16" s="64">
        <v>2.3</v>
      </c>
      <c r="S16" s="64">
        <v>-2.8</v>
      </c>
      <c r="T16" s="64">
        <v>-12.7</v>
      </c>
      <c r="U16" s="65">
        <v>22.3</v>
      </c>
      <c r="V16" s="64">
        <v>-2.9</v>
      </c>
      <c r="W16" s="64">
        <v>5.7</v>
      </c>
      <c r="X16" s="64">
        <v>-4.2</v>
      </c>
      <c r="Y16" s="64">
        <v>1.6</v>
      </c>
      <c r="Z16" s="66">
        <v>6</v>
      </c>
      <c r="AA16" s="67">
        <v>3.5</v>
      </c>
    </row>
    <row r="17" spans="1:27" ht="15.75" customHeight="1">
      <c r="A17" s="45"/>
      <c r="B17" s="46"/>
      <c r="C17" s="47"/>
      <c r="D17" s="76" t="s">
        <v>31</v>
      </c>
      <c r="E17" s="49" t="s">
        <v>20</v>
      </c>
      <c r="F17" s="131" t="s">
        <v>3</v>
      </c>
      <c r="G17" s="50">
        <v>8</v>
      </c>
      <c r="H17" s="50">
        <v>8.7</v>
      </c>
      <c r="I17" s="50">
        <v>9.3</v>
      </c>
      <c r="J17" s="50">
        <v>9.6</v>
      </c>
      <c r="K17" s="50">
        <v>9</v>
      </c>
      <c r="L17" s="50">
        <v>8.8</v>
      </c>
      <c r="M17" s="50">
        <v>8.3</v>
      </c>
      <c r="N17" s="50">
        <v>8</v>
      </c>
      <c r="O17" s="50">
        <v>8</v>
      </c>
      <c r="P17" s="50">
        <v>7.9</v>
      </c>
      <c r="Q17" s="50">
        <v>8</v>
      </c>
      <c r="R17" s="50">
        <v>7.8</v>
      </c>
      <c r="S17" s="50">
        <v>8.2</v>
      </c>
      <c r="T17" s="50">
        <v>9</v>
      </c>
      <c r="U17" s="51">
        <v>8.8</v>
      </c>
      <c r="V17" s="50">
        <v>8.6</v>
      </c>
      <c r="W17" s="50">
        <v>8.9</v>
      </c>
      <c r="X17" s="50">
        <v>9.7</v>
      </c>
      <c r="Y17" s="50">
        <v>10</v>
      </c>
      <c r="Z17" s="52">
        <v>10.2</v>
      </c>
      <c r="AA17" s="53">
        <v>10.8</v>
      </c>
    </row>
    <row r="18" spans="1:27" ht="15.75" customHeight="1">
      <c r="A18" s="45"/>
      <c r="B18" s="46"/>
      <c r="C18" s="47"/>
      <c r="D18" s="63"/>
      <c r="E18" s="55" t="s">
        <v>26</v>
      </c>
      <c r="F18" s="134"/>
      <c r="G18" s="64">
        <v>10.4</v>
      </c>
      <c r="H18" s="64">
        <v>2.1</v>
      </c>
      <c r="I18" s="64">
        <v>0.4</v>
      </c>
      <c r="J18" s="64" t="s">
        <v>1</v>
      </c>
      <c r="K18" s="64">
        <v>-11.5</v>
      </c>
      <c r="L18" s="64">
        <v>-1.5</v>
      </c>
      <c r="M18" s="64">
        <v>1.1</v>
      </c>
      <c r="N18" s="64">
        <v>0.8</v>
      </c>
      <c r="O18" s="64">
        <v>0.3</v>
      </c>
      <c r="P18" s="64">
        <v>0.3</v>
      </c>
      <c r="Q18" s="64">
        <v>-1.6</v>
      </c>
      <c r="R18" s="64">
        <v>-1</v>
      </c>
      <c r="S18" s="64">
        <v>1.4</v>
      </c>
      <c r="T18" s="64">
        <v>4.8</v>
      </c>
      <c r="U18" s="65">
        <v>1.2</v>
      </c>
      <c r="V18" s="64">
        <v>-4.4</v>
      </c>
      <c r="W18" s="64">
        <v>-4.4</v>
      </c>
      <c r="X18" s="64">
        <v>2.9</v>
      </c>
      <c r="Y18" s="64">
        <v>1.3</v>
      </c>
      <c r="Z18" s="66">
        <v>1.8</v>
      </c>
      <c r="AA18" s="67">
        <v>2.2</v>
      </c>
    </row>
    <row r="19" spans="1:27" ht="15.75" customHeight="1">
      <c r="A19" s="45"/>
      <c r="B19" s="46"/>
      <c r="C19" s="77"/>
      <c r="D19" s="76" t="s">
        <v>32</v>
      </c>
      <c r="E19" s="49" t="s">
        <v>20</v>
      </c>
      <c r="F19" s="131" t="s">
        <v>4</v>
      </c>
      <c r="G19" s="50">
        <v>31.6</v>
      </c>
      <c r="H19" s="50">
        <v>32.8</v>
      </c>
      <c r="I19" s="50">
        <v>32.3</v>
      </c>
      <c r="J19" s="50">
        <v>32.2</v>
      </c>
      <c r="K19" s="50">
        <v>33.6</v>
      </c>
      <c r="L19" s="50">
        <v>34.1</v>
      </c>
      <c r="M19" s="50">
        <v>32.2</v>
      </c>
      <c r="N19" s="50">
        <v>32.1</v>
      </c>
      <c r="O19" s="50">
        <v>31</v>
      </c>
      <c r="P19" s="50">
        <v>29.4</v>
      </c>
      <c r="Q19" s="50">
        <v>29.4</v>
      </c>
      <c r="R19" s="50">
        <v>30</v>
      </c>
      <c r="S19" s="50">
        <v>31.3</v>
      </c>
      <c r="T19" s="50">
        <v>32.2</v>
      </c>
      <c r="U19" s="51">
        <v>31.1</v>
      </c>
      <c r="V19" s="50">
        <v>31.7</v>
      </c>
      <c r="W19" s="50">
        <v>33</v>
      </c>
      <c r="X19" s="50">
        <v>34.1</v>
      </c>
      <c r="Y19" s="50">
        <v>33.8</v>
      </c>
      <c r="Z19" s="52">
        <v>32.9</v>
      </c>
      <c r="AA19" s="53">
        <v>33.4</v>
      </c>
    </row>
    <row r="20" spans="1:27" ht="15.75" customHeight="1">
      <c r="A20" s="45"/>
      <c r="B20" s="78"/>
      <c r="C20" s="79"/>
      <c r="D20" s="78"/>
      <c r="E20" s="55" t="s">
        <v>26</v>
      </c>
      <c r="F20" s="134"/>
      <c r="G20" s="56">
        <v>-0.2</v>
      </c>
      <c r="H20" s="56">
        <v>0.7</v>
      </c>
      <c r="I20" s="56">
        <v>1.4</v>
      </c>
      <c r="J20" s="56" t="s">
        <v>1</v>
      </c>
      <c r="K20" s="56">
        <v>1.1</v>
      </c>
      <c r="L20" s="56">
        <v>1.7</v>
      </c>
      <c r="M20" s="56">
        <v>0.7</v>
      </c>
      <c r="N20" s="56">
        <v>0.1</v>
      </c>
      <c r="O20" s="56">
        <v>0.2</v>
      </c>
      <c r="P20" s="56">
        <v>0.2</v>
      </c>
      <c r="Q20" s="56">
        <v>0.1</v>
      </c>
      <c r="R20" s="56">
        <v>0.3</v>
      </c>
      <c r="S20" s="56">
        <v>1.3</v>
      </c>
      <c r="T20" s="56">
        <v>0.8</v>
      </c>
      <c r="U20" s="57">
        <v>0.6</v>
      </c>
      <c r="V20" s="56">
        <v>0.5</v>
      </c>
      <c r="W20" s="56">
        <v>0.9</v>
      </c>
      <c r="X20" s="56">
        <v>0.9</v>
      </c>
      <c r="Y20" s="56">
        <v>-4</v>
      </c>
      <c r="Z20" s="58">
        <v>-0.4</v>
      </c>
      <c r="AA20" s="59">
        <v>1</v>
      </c>
    </row>
    <row r="21" spans="1:27" ht="15.75" customHeight="1">
      <c r="A21" s="45"/>
      <c r="B21" s="46"/>
      <c r="C21" s="80" t="s">
        <v>33</v>
      </c>
      <c r="D21" s="76" t="s">
        <v>34</v>
      </c>
      <c r="E21" s="49" t="s">
        <v>20</v>
      </c>
      <c r="F21" s="131" t="s">
        <v>3</v>
      </c>
      <c r="G21" s="50">
        <v>7</v>
      </c>
      <c r="H21" s="50">
        <v>7</v>
      </c>
      <c r="I21" s="50">
        <v>6.7</v>
      </c>
      <c r="J21" s="50">
        <v>6.7</v>
      </c>
      <c r="K21" s="50">
        <v>6.7</v>
      </c>
      <c r="L21" s="50">
        <v>6.5</v>
      </c>
      <c r="M21" s="50">
        <v>6.7</v>
      </c>
      <c r="N21" s="50">
        <v>7</v>
      </c>
      <c r="O21" s="50">
        <v>6.6</v>
      </c>
      <c r="P21" s="50">
        <v>6.6</v>
      </c>
      <c r="Q21" s="50">
        <v>6.7</v>
      </c>
      <c r="R21" s="50">
        <v>6.8</v>
      </c>
      <c r="S21" s="50">
        <v>6.9</v>
      </c>
      <c r="T21" s="50">
        <v>7</v>
      </c>
      <c r="U21" s="51">
        <v>6.9</v>
      </c>
      <c r="V21" s="50">
        <v>6.8</v>
      </c>
      <c r="W21" s="50">
        <v>6.8</v>
      </c>
      <c r="X21" s="50">
        <v>7</v>
      </c>
      <c r="Y21" s="50">
        <v>6.9</v>
      </c>
      <c r="Z21" s="52">
        <v>6.2</v>
      </c>
      <c r="AA21" s="53">
        <v>6.3</v>
      </c>
    </row>
    <row r="22" spans="1:27" ht="15.75" customHeight="1">
      <c r="A22" s="45"/>
      <c r="B22" s="46"/>
      <c r="C22" s="77"/>
      <c r="D22" s="81"/>
      <c r="E22" s="55" t="s">
        <v>26</v>
      </c>
      <c r="F22" s="134"/>
      <c r="G22" s="64">
        <v>2.7</v>
      </c>
      <c r="H22" s="64">
        <v>2.3</v>
      </c>
      <c r="I22" s="64">
        <v>-0.2</v>
      </c>
      <c r="J22" s="64" t="s">
        <v>1</v>
      </c>
      <c r="K22" s="64" t="s">
        <v>1</v>
      </c>
      <c r="L22" s="64">
        <v>-1.7</v>
      </c>
      <c r="M22" s="64">
        <v>1.3</v>
      </c>
      <c r="N22" s="64">
        <v>-2.1</v>
      </c>
      <c r="O22" s="64">
        <v>-1.4</v>
      </c>
      <c r="P22" s="64">
        <v>-0.1</v>
      </c>
      <c r="Q22" s="64">
        <v>4.7</v>
      </c>
      <c r="R22" s="64">
        <v>1.4</v>
      </c>
      <c r="S22" s="64">
        <v>1.5</v>
      </c>
      <c r="T22" s="64">
        <v>-0.8</v>
      </c>
      <c r="U22" s="65">
        <v>1.1</v>
      </c>
      <c r="V22" s="64">
        <v>0.1</v>
      </c>
      <c r="W22" s="64">
        <v>-2.6</v>
      </c>
      <c r="X22" s="64">
        <v>1</v>
      </c>
      <c r="Y22" s="64">
        <v>-7.5</v>
      </c>
      <c r="Z22" s="66">
        <v>-2.6</v>
      </c>
      <c r="AA22" s="67">
        <v>5</v>
      </c>
    </row>
    <row r="23" spans="1:27" ht="15.75" customHeight="1">
      <c r="A23" s="45"/>
      <c r="B23" s="46"/>
      <c r="C23" s="77"/>
      <c r="D23" s="76" t="s">
        <v>35</v>
      </c>
      <c r="E23" s="49" t="s">
        <v>20</v>
      </c>
      <c r="F23" s="131" t="s">
        <v>4</v>
      </c>
      <c r="G23" s="50">
        <v>11</v>
      </c>
      <c r="H23" s="50">
        <v>11.5</v>
      </c>
      <c r="I23" s="50">
        <v>11.8</v>
      </c>
      <c r="J23" s="50">
        <v>12.4</v>
      </c>
      <c r="K23" s="50">
        <v>12.8</v>
      </c>
      <c r="L23" s="50">
        <v>13.5</v>
      </c>
      <c r="M23" s="50">
        <v>15.8</v>
      </c>
      <c r="N23" s="50">
        <v>15.2</v>
      </c>
      <c r="O23" s="50">
        <v>15.3</v>
      </c>
      <c r="P23" s="50">
        <v>15.3</v>
      </c>
      <c r="Q23" s="50">
        <v>15.2</v>
      </c>
      <c r="R23" s="50">
        <v>15.4</v>
      </c>
      <c r="S23" s="50">
        <v>14.4</v>
      </c>
      <c r="T23" s="50">
        <v>13.4</v>
      </c>
      <c r="U23" s="51">
        <v>13.7</v>
      </c>
      <c r="V23" s="50">
        <v>13.3</v>
      </c>
      <c r="W23" s="50">
        <v>12</v>
      </c>
      <c r="X23" s="50">
        <v>11.7</v>
      </c>
      <c r="Y23" s="50">
        <v>10.5</v>
      </c>
      <c r="Z23" s="52">
        <v>12.1</v>
      </c>
      <c r="AA23" s="53">
        <v>14.7</v>
      </c>
    </row>
    <row r="24" spans="1:27" ht="15.75" customHeight="1">
      <c r="A24" s="45"/>
      <c r="B24" s="78"/>
      <c r="C24" s="79"/>
      <c r="D24" s="82"/>
      <c r="E24" s="55" t="s">
        <v>26</v>
      </c>
      <c r="F24" s="134"/>
      <c r="G24" s="56">
        <v>-4.4</v>
      </c>
      <c r="H24" s="56">
        <v>2.6</v>
      </c>
      <c r="I24" s="56">
        <v>0.7</v>
      </c>
      <c r="J24" s="56" t="s">
        <v>1</v>
      </c>
      <c r="K24" s="56" t="s">
        <v>1</v>
      </c>
      <c r="L24" s="56">
        <v>2.3</v>
      </c>
      <c r="M24" s="56">
        <v>3.2</v>
      </c>
      <c r="N24" s="56">
        <v>-3.5</v>
      </c>
      <c r="O24" s="56">
        <v>0.1</v>
      </c>
      <c r="P24" s="56">
        <v>-4.2</v>
      </c>
      <c r="Q24" s="56">
        <v>0.2</v>
      </c>
      <c r="R24" s="56">
        <v>1</v>
      </c>
      <c r="S24" s="56">
        <v>0.5</v>
      </c>
      <c r="T24" s="56">
        <v>-4.6</v>
      </c>
      <c r="U24" s="57">
        <v>6.7</v>
      </c>
      <c r="V24" s="56">
        <v>-10.4</v>
      </c>
      <c r="W24" s="56">
        <v>-12.4</v>
      </c>
      <c r="X24" s="56">
        <v>-2.3</v>
      </c>
      <c r="Y24" s="56">
        <v>-1.6</v>
      </c>
      <c r="Z24" s="58">
        <v>-3.7</v>
      </c>
      <c r="AA24" s="59">
        <v>-9.5</v>
      </c>
    </row>
    <row r="25" spans="1:27" ht="15.75" customHeight="1">
      <c r="A25" s="45"/>
      <c r="B25" s="46"/>
      <c r="C25" s="80" t="s">
        <v>36</v>
      </c>
      <c r="D25" s="76" t="s">
        <v>37</v>
      </c>
      <c r="E25" s="49" t="s">
        <v>20</v>
      </c>
      <c r="F25" s="131" t="s">
        <v>4</v>
      </c>
      <c r="G25" s="50">
        <v>22</v>
      </c>
      <c r="H25" s="50">
        <v>22.9</v>
      </c>
      <c r="I25" s="50">
        <v>22.6</v>
      </c>
      <c r="J25" s="50">
        <v>22.6</v>
      </c>
      <c r="K25" s="50">
        <v>23.7</v>
      </c>
      <c r="L25" s="50">
        <v>24</v>
      </c>
      <c r="M25" s="50">
        <v>22.8</v>
      </c>
      <c r="N25" s="50">
        <v>22.8</v>
      </c>
      <c r="O25" s="50">
        <v>22.4</v>
      </c>
      <c r="P25" s="50">
        <v>21.2</v>
      </c>
      <c r="Q25" s="50">
        <v>21.3</v>
      </c>
      <c r="R25" s="50">
        <v>21.7</v>
      </c>
      <c r="S25" s="50">
        <v>22.7</v>
      </c>
      <c r="T25" s="50">
        <v>23.3</v>
      </c>
      <c r="U25" s="51">
        <v>22.4</v>
      </c>
      <c r="V25" s="50">
        <v>23.2</v>
      </c>
      <c r="W25" s="50">
        <v>24.6</v>
      </c>
      <c r="X25" s="50">
        <v>25.2</v>
      </c>
      <c r="Y25" s="50">
        <v>26.5</v>
      </c>
      <c r="Z25" s="52">
        <v>26</v>
      </c>
      <c r="AA25" s="53">
        <v>26.5</v>
      </c>
    </row>
    <row r="26" spans="1:27" ht="15.75" customHeight="1">
      <c r="A26" s="45"/>
      <c r="B26" s="46"/>
      <c r="C26" s="77"/>
      <c r="D26" s="81"/>
      <c r="E26" s="55" t="s">
        <v>26</v>
      </c>
      <c r="F26" s="134"/>
      <c r="G26" s="64">
        <v>-1.3</v>
      </c>
      <c r="H26" s="64">
        <v>0.2</v>
      </c>
      <c r="I26" s="64">
        <v>0</v>
      </c>
      <c r="J26" s="64" t="s">
        <v>1</v>
      </c>
      <c r="K26" s="64">
        <v>0.8</v>
      </c>
      <c r="L26" s="64">
        <v>1.8</v>
      </c>
      <c r="M26" s="64">
        <v>0.3</v>
      </c>
      <c r="N26" s="64">
        <v>0.5</v>
      </c>
      <c r="O26" s="64">
        <v>0.2</v>
      </c>
      <c r="P26" s="64">
        <v>0.1</v>
      </c>
      <c r="Q26" s="64">
        <v>-0.2</v>
      </c>
      <c r="R26" s="64">
        <v>0.3</v>
      </c>
      <c r="S26" s="64">
        <v>1.6</v>
      </c>
      <c r="T26" s="64">
        <v>0.8</v>
      </c>
      <c r="U26" s="65">
        <v>0.6</v>
      </c>
      <c r="V26" s="64">
        <v>0.8</v>
      </c>
      <c r="W26" s="64">
        <v>0.8</v>
      </c>
      <c r="X26" s="64">
        <v>0.5</v>
      </c>
      <c r="Y26" s="64">
        <v>0.8</v>
      </c>
      <c r="Z26" s="66">
        <v>0.1</v>
      </c>
      <c r="AA26" s="67">
        <v>0.6</v>
      </c>
    </row>
    <row r="27" spans="1:27" ht="15.75" customHeight="1">
      <c r="A27" s="45"/>
      <c r="B27" s="46"/>
      <c r="C27" s="77"/>
      <c r="D27" s="76" t="s">
        <v>38</v>
      </c>
      <c r="E27" s="49" t="s">
        <v>20</v>
      </c>
      <c r="F27" s="131" t="s">
        <v>4</v>
      </c>
      <c r="G27" s="50">
        <v>9.7</v>
      </c>
      <c r="H27" s="50">
        <v>9.8</v>
      </c>
      <c r="I27" s="50">
        <v>9.7</v>
      </c>
      <c r="J27" s="50">
        <v>9.6</v>
      </c>
      <c r="K27" s="50">
        <v>9.8</v>
      </c>
      <c r="L27" s="50">
        <v>10.1</v>
      </c>
      <c r="M27" s="50">
        <v>9.4</v>
      </c>
      <c r="N27" s="50">
        <v>9.3</v>
      </c>
      <c r="O27" s="50">
        <v>8.6</v>
      </c>
      <c r="P27" s="50">
        <v>8.1</v>
      </c>
      <c r="Q27" s="50">
        <v>8.2</v>
      </c>
      <c r="R27" s="50">
        <v>8.4</v>
      </c>
      <c r="S27" s="50">
        <v>8.6</v>
      </c>
      <c r="T27" s="50">
        <v>8.9</v>
      </c>
      <c r="U27" s="51">
        <v>8.7</v>
      </c>
      <c r="V27" s="50">
        <v>8.4</v>
      </c>
      <c r="W27" s="50">
        <v>8.5</v>
      </c>
      <c r="X27" s="50">
        <v>8.8</v>
      </c>
      <c r="Y27" s="50">
        <v>7.3</v>
      </c>
      <c r="Z27" s="52">
        <v>6.9</v>
      </c>
      <c r="AA27" s="53">
        <v>6.9</v>
      </c>
    </row>
    <row r="28" spans="1:27" ht="15.75" customHeight="1">
      <c r="A28" s="29"/>
      <c r="B28" s="78"/>
      <c r="C28" s="79"/>
      <c r="D28" s="82"/>
      <c r="E28" s="83" t="s">
        <v>26</v>
      </c>
      <c r="F28" s="134"/>
      <c r="G28" s="56">
        <v>2.4</v>
      </c>
      <c r="H28" s="56">
        <v>1.7</v>
      </c>
      <c r="I28" s="56">
        <v>4.6</v>
      </c>
      <c r="J28" s="56" t="s">
        <v>1</v>
      </c>
      <c r="K28" s="56">
        <v>1.8</v>
      </c>
      <c r="L28" s="56">
        <v>1.5</v>
      </c>
      <c r="M28" s="56">
        <v>1.7</v>
      </c>
      <c r="N28" s="56">
        <v>-0.8</v>
      </c>
      <c r="O28" s="56">
        <v>0.3</v>
      </c>
      <c r="P28" s="56">
        <v>0.6</v>
      </c>
      <c r="Q28" s="56">
        <v>0.8</v>
      </c>
      <c r="R28" s="56">
        <v>0.4</v>
      </c>
      <c r="S28" s="56">
        <v>0.5</v>
      </c>
      <c r="T28" s="56">
        <v>0.6</v>
      </c>
      <c r="U28" s="57">
        <v>0.5</v>
      </c>
      <c r="V28" s="56">
        <v>-0.3</v>
      </c>
      <c r="W28" s="56">
        <v>1.2</v>
      </c>
      <c r="X28" s="56">
        <v>1.8</v>
      </c>
      <c r="Y28" s="56">
        <v>-18</v>
      </c>
      <c r="Z28" s="58">
        <v>-2</v>
      </c>
      <c r="AA28" s="59">
        <v>2.7</v>
      </c>
    </row>
    <row r="29" spans="1:27" ht="15.75" customHeight="1">
      <c r="A29" s="84">
        <v>6</v>
      </c>
      <c r="B29" s="85" t="s">
        <v>39</v>
      </c>
      <c r="C29" s="86"/>
      <c r="D29" s="20" t="s">
        <v>66</v>
      </c>
      <c r="E29" s="87"/>
      <c r="F29" s="131" t="s">
        <v>40</v>
      </c>
      <c r="G29" s="24">
        <v>4130</v>
      </c>
      <c r="H29" s="24">
        <v>4252</v>
      </c>
      <c r="I29" s="24">
        <v>4312</v>
      </c>
      <c r="J29" s="24">
        <v>4540</v>
      </c>
      <c r="K29" s="24">
        <v>4483</v>
      </c>
      <c r="L29" s="24">
        <v>4005</v>
      </c>
      <c r="M29" s="24">
        <v>4306</v>
      </c>
      <c r="N29" s="24">
        <v>4108</v>
      </c>
      <c r="O29" s="24">
        <v>4484</v>
      </c>
      <c r="P29" s="24">
        <v>4657</v>
      </c>
      <c r="Q29" s="24">
        <v>4922</v>
      </c>
      <c r="R29" s="24">
        <v>5031</v>
      </c>
      <c r="S29" s="24">
        <v>5082</v>
      </c>
      <c r="T29" s="24">
        <v>4801</v>
      </c>
      <c r="U29" s="88">
        <v>4801</v>
      </c>
      <c r="V29" s="89">
        <v>4721</v>
      </c>
      <c r="W29" s="89">
        <v>4170</v>
      </c>
      <c r="X29" s="89" t="s">
        <v>0</v>
      </c>
      <c r="Y29" s="89">
        <v>4889</v>
      </c>
      <c r="Z29" s="90" t="s">
        <v>2</v>
      </c>
      <c r="AA29" s="91" t="s">
        <v>2</v>
      </c>
    </row>
    <row r="30" spans="1:27" ht="15.75" customHeight="1">
      <c r="A30" s="92"/>
      <c r="B30" s="78"/>
      <c r="C30" s="79"/>
      <c r="D30" s="93" t="s">
        <v>67</v>
      </c>
      <c r="E30" s="94"/>
      <c r="F30" s="134"/>
      <c r="G30" s="24">
        <v>1005</v>
      </c>
      <c r="H30" s="24">
        <v>809</v>
      </c>
      <c r="I30" s="24">
        <v>581</v>
      </c>
      <c r="J30" s="24">
        <v>860</v>
      </c>
      <c r="K30" s="25">
        <v>10</v>
      </c>
      <c r="L30" s="25">
        <f>(136009+212110)/1000</f>
        <v>348.119</v>
      </c>
      <c r="M30" s="25">
        <v>282</v>
      </c>
      <c r="N30" s="89" t="s">
        <v>2</v>
      </c>
      <c r="O30" s="89" t="s">
        <v>2</v>
      </c>
      <c r="P30" s="89" t="s">
        <v>2</v>
      </c>
      <c r="Q30" s="89" t="s">
        <v>2</v>
      </c>
      <c r="R30" s="89" t="s">
        <v>2</v>
      </c>
      <c r="S30" s="89" t="s">
        <v>2</v>
      </c>
      <c r="T30" s="89" t="s">
        <v>2</v>
      </c>
      <c r="U30" s="95" t="s">
        <v>2</v>
      </c>
      <c r="V30" s="89" t="s">
        <v>0</v>
      </c>
      <c r="W30" s="89" t="s">
        <v>2</v>
      </c>
      <c r="X30" s="89" t="s">
        <v>0</v>
      </c>
      <c r="Y30" s="89" t="s">
        <v>0</v>
      </c>
      <c r="Z30" s="90" t="s">
        <v>2</v>
      </c>
      <c r="AA30" s="91" t="s">
        <v>2</v>
      </c>
    </row>
    <row r="31" spans="1:27" ht="15.75" customHeight="1">
      <c r="A31" s="45">
        <v>7</v>
      </c>
      <c r="B31" s="46" t="s">
        <v>41</v>
      </c>
      <c r="C31" s="96"/>
      <c r="D31" s="97" t="s">
        <v>42</v>
      </c>
      <c r="E31" s="98"/>
      <c r="F31" s="132" t="s">
        <v>43</v>
      </c>
      <c r="G31" s="99">
        <f>7.4+G47/100</f>
        <v>10.11575</v>
      </c>
      <c r="H31" s="99">
        <f>7.4+H47/100</f>
        <v>10.29252</v>
      </c>
      <c r="I31" s="99">
        <v>12.78039</v>
      </c>
      <c r="J31" s="99">
        <v>13.4</v>
      </c>
      <c r="K31" s="99">
        <v>14.66334</v>
      </c>
      <c r="L31" s="99">
        <v>16.841</v>
      </c>
      <c r="M31" s="99">
        <f>11.30213+9.323</f>
        <v>20.62513</v>
      </c>
      <c r="N31" s="100">
        <f>10.62786+9.343</f>
        <v>19.970860000000002</v>
      </c>
      <c r="O31" s="100">
        <v>25.56877</v>
      </c>
      <c r="P31" s="100">
        <v>37.017</v>
      </c>
      <c r="Q31" s="100">
        <v>39.541</v>
      </c>
      <c r="R31" s="100">
        <v>37.393</v>
      </c>
      <c r="S31" s="100">
        <v>43.01087</v>
      </c>
      <c r="T31" s="100">
        <v>41.492</v>
      </c>
      <c r="U31" s="101">
        <v>30.06436567</v>
      </c>
      <c r="V31" s="100">
        <v>17.719</v>
      </c>
      <c r="W31" s="100">
        <v>2.5321</v>
      </c>
      <c r="X31" s="100">
        <v>2.78</v>
      </c>
      <c r="Y31" s="100">
        <v>0.89306</v>
      </c>
      <c r="Z31" s="102">
        <v>0.81963</v>
      </c>
      <c r="AA31" s="103">
        <v>1.59001</v>
      </c>
    </row>
    <row r="32" spans="1:27" ht="15.75" customHeight="1">
      <c r="A32" s="45"/>
      <c r="B32" s="46" t="s">
        <v>5</v>
      </c>
      <c r="C32" s="77"/>
      <c r="D32" s="97" t="s">
        <v>44</v>
      </c>
      <c r="E32" s="98"/>
      <c r="F32" s="132"/>
      <c r="G32" s="99">
        <f>15.2+G48/100</f>
        <v>18.90155</v>
      </c>
      <c r="H32" s="99">
        <f>15.2+H48/100</f>
        <v>19.54965</v>
      </c>
      <c r="I32" s="99">
        <v>22.76001</v>
      </c>
      <c r="J32" s="99">
        <v>27.2</v>
      </c>
      <c r="K32" s="99">
        <v>28.79208</v>
      </c>
      <c r="L32" s="99">
        <v>30.549</v>
      </c>
      <c r="M32" s="99">
        <f>26.85478+8.881</f>
        <v>35.735780000000005</v>
      </c>
      <c r="N32" s="100">
        <f>23.51032+7.448</f>
        <v>30.95832</v>
      </c>
      <c r="O32" s="100">
        <v>35.301050000000004</v>
      </c>
      <c r="P32" s="100">
        <v>43.282</v>
      </c>
      <c r="Q32" s="100">
        <v>48.602</v>
      </c>
      <c r="R32" s="100">
        <v>45.682</v>
      </c>
      <c r="S32" s="100">
        <v>56.52433</v>
      </c>
      <c r="T32" s="100">
        <v>48.174</v>
      </c>
      <c r="U32" s="101">
        <v>38.72738376</v>
      </c>
      <c r="V32" s="100">
        <v>37.79</v>
      </c>
      <c r="W32" s="100">
        <v>26.113</v>
      </c>
      <c r="X32" s="100">
        <v>29.739</v>
      </c>
      <c r="Y32" s="100">
        <v>7.77569</v>
      </c>
      <c r="Z32" s="102">
        <v>6.32471</v>
      </c>
      <c r="AA32" s="103">
        <v>14.26707</v>
      </c>
    </row>
    <row r="33" spans="1:27" ht="15.75" customHeight="1">
      <c r="A33" s="45"/>
      <c r="B33" s="46"/>
      <c r="C33" s="77"/>
      <c r="D33" s="97" t="s">
        <v>45</v>
      </c>
      <c r="E33" s="98"/>
      <c r="F33" s="132"/>
      <c r="G33" s="99">
        <f>G31+G32</f>
        <v>29.0173</v>
      </c>
      <c r="H33" s="99">
        <f>H31+H32</f>
        <v>29.84217</v>
      </c>
      <c r="I33" s="99">
        <v>35.540400000000005</v>
      </c>
      <c r="J33" s="99">
        <f>J31+J32</f>
        <v>40.6</v>
      </c>
      <c r="K33" s="99">
        <f>K31+K32</f>
        <v>43.45542</v>
      </c>
      <c r="L33" s="99">
        <f>L31+L32</f>
        <v>47.39</v>
      </c>
      <c r="M33" s="99">
        <f>M31+M32</f>
        <v>56.360910000000004</v>
      </c>
      <c r="N33" s="100">
        <f>N31+N32</f>
        <v>50.92918</v>
      </c>
      <c r="O33" s="100">
        <v>60.869820000000004</v>
      </c>
      <c r="P33" s="100">
        <v>80.299</v>
      </c>
      <c r="Q33" s="100">
        <v>88.143</v>
      </c>
      <c r="R33" s="100">
        <v>83.075</v>
      </c>
      <c r="S33" s="100">
        <v>99.5352</v>
      </c>
      <c r="T33" s="100">
        <v>89.666</v>
      </c>
      <c r="U33" s="101">
        <v>68.79174943000001</v>
      </c>
      <c r="V33" s="100">
        <f>V31+V32</f>
        <v>55.509</v>
      </c>
      <c r="W33" s="100">
        <v>28.74684</v>
      </c>
      <c r="X33" s="100">
        <v>32.518</v>
      </c>
      <c r="Y33" s="100">
        <f>Y31+Y32</f>
        <v>8.66875</v>
      </c>
      <c r="Z33" s="102">
        <v>7.14434</v>
      </c>
      <c r="AA33" s="103">
        <f>AA31+AA32</f>
        <v>15.85708</v>
      </c>
    </row>
    <row r="34" spans="1:27" ht="15.75" customHeight="1">
      <c r="A34" s="45"/>
      <c r="B34" s="78"/>
      <c r="C34" s="79"/>
      <c r="D34" s="78" t="s">
        <v>46</v>
      </c>
      <c r="E34" s="79"/>
      <c r="F34" s="134"/>
      <c r="G34" s="104">
        <f>G31-G32</f>
        <v>-8.7858</v>
      </c>
      <c r="H34" s="104">
        <f>H31-H32</f>
        <v>-9.25713</v>
      </c>
      <c r="I34" s="104">
        <v>-9.97962</v>
      </c>
      <c r="J34" s="104">
        <f>J31-J32</f>
        <v>-13.799999999999999</v>
      </c>
      <c r="K34" s="104">
        <f>K31-K32</f>
        <v>-14.128739999999999</v>
      </c>
      <c r="L34" s="104">
        <f>L31-L32</f>
        <v>-13.707999999999998</v>
      </c>
      <c r="M34" s="104">
        <f>M31-M32</f>
        <v>-15.110650000000007</v>
      </c>
      <c r="N34" s="104">
        <f>N31-N32</f>
        <v>-10.987459999999999</v>
      </c>
      <c r="O34" s="104">
        <v>-9.732280000000003</v>
      </c>
      <c r="P34" s="104">
        <v>-6.2649999999999935</v>
      </c>
      <c r="Q34" s="104">
        <v>-9.061</v>
      </c>
      <c r="R34" s="104">
        <v>-8.289000000000001</v>
      </c>
      <c r="S34" s="104">
        <v>-13.513460000000002</v>
      </c>
      <c r="T34" s="104">
        <v>-6.682000000000002</v>
      </c>
      <c r="U34" s="105">
        <v>-8.663018090000001</v>
      </c>
      <c r="V34" s="104">
        <f>V31-V32</f>
        <v>-20.070999999999998</v>
      </c>
      <c r="W34" s="104">
        <f>W31-W32</f>
        <v>-23.5809</v>
      </c>
      <c r="X34" s="106">
        <f>X31-X32</f>
        <v>-26.959</v>
      </c>
      <c r="Y34" s="106">
        <f>Y31-Y32</f>
        <v>-6.88263</v>
      </c>
      <c r="Z34" s="107">
        <v>-5.5050799999999995</v>
      </c>
      <c r="AA34" s="108">
        <f>AA31-AA32</f>
        <v>-12.67706</v>
      </c>
    </row>
    <row r="35" spans="1:27" ht="15.75" customHeight="1">
      <c r="A35" s="45"/>
      <c r="B35" s="137" t="s">
        <v>47</v>
      </c>
      <c r="C35" s="138"/>
      <c r="D35" s="76" t="s">
        <v>48</v>
      </c>
      <c r="E35" s="109" t="s">
        <v>49</v>
      </c>
      <c r="F35" s="131" t="s">
        <v>50</v>
      </c>
      <c r="G35" s="110">
        <v>270.685</v>
      </c>
      <c r="H35" s="110">
        <v>395.344</v>
      </c>
      <c r="I35" s="110">
        <v>585.703</v>
      </c>
      <c r="J35" s="110">
        <v>499.157</v>
      </c>
      <c r="K35" s="110">
        <v>467.718</v>
      </c>
      <c r="L35" s="110">
        <v>581.521</v>
      </c>
      <c r="M35" s="110">
        <v>754.046</v>
      </c>
      <c r="N35" s="110">
        <v>793.048</v>
      </c>
      <c r="O35" s="110">
        <v>1187.861</v>
      </c>
      <c r="P35" s="110">
        <v>2464</v>
      </c>
      <c r="Q35" s="110">
        <v>2484</v>
      </c>
      <c r="R35" s="110">
        <v>2913</v>
      </c>
      <c r="S35" s="110">
        <v>2841.476</v>
      </c>
      <c r="T35" s="110">
        <v>2483.944</v>
      </c>
      <c r="U35" s="111">
        <v>2634.402</v>
      </c>
      <c r="V35" s="110">
        <v>1650.663</v>
      </c>
      <c r="W35" s="110">
        <v>194.624</v>
      </c>
      <c r="X35" s="110">
        <v>215.519</v>
      </c>
      <c r="Y35" s="110">
        <v>48.001</v>
      </c>
      <c r="Z35" s="112">
        <v>58.113</v>
      </c>
      <c r="AA35" s="113">
        <v>133.662</v>
      </c>
    </row>
    <row r="36" spans="1:27" ht="15.75" customHeight="1">
      <c r="A36" s="45"/>
      <c r="B36" s="46"/>
      <c r="C36" s="77"/>
      <c r="D36" s="46"/>
      <c r="E36" s="114" t="s">
        <v>51</v>
      </c>
      <c r="F36" s="132"/>
      <c r="G36" s="110">
        <v>467.309</v>
      </c>
      <c r="H36" s="110">
        <v>627.583</v>
      </c>
      <c r="I36" s="110">
        <v>799.503</v>
      </c>
      <c r="J36" s="110">
        <v>1081.184</v>
      </c>
      <c r="K36" s="110">
        <v>1231.886</v>
      </c>
      <c r="L36" s="110">
        <v>1392.453</v>
      </c>
      <c r="M36" s="110">
        <v>2033.233</v>
      </c>
      <c r="N36" s="110">
        <v>1887.686</v>
      </c>
      <c r="O36" s="110">
        <v>2277.816</v>
      </c>
      <c r="P36" s="110">
        <v>3165</v>
      </c>
      <c r="Q36" s="110">
        <v>3527</v>
      </c>
      <c r="R36" s="110">
        <v>3632.9</v>
      </c>
      <c r="S36" s="110">
        <v>4022.515</v>
      </c>
      <c r="T36" s="110">
        <v>3226.464</v>
      </c>
      <c r="U36" s="111">
        <v>3422.035</v>
      </c>
      <c r="V36" s="110">
        <v>3608</v>
      </c>
      <c r="W36" s="110">
        <v>2528.316</v>
      </c>
      <c r="X36" s="110">
        <v>2878.882</v>
      </c>
      <c r="Y36" s="110">
        <v>712.803</v>
      </c>
      <c r="Z36" s="112">
        <v>623.551</v>
      </c>
      <c r="AA36" s="113">
        <v>1398.83</v>
      </c>
    </row>
    <row r="37" spans="1:27" ht="15.75" customHeight="1">
      <c r="A37" s="45"/>
      <c r="B37" s="46"/>
      <c r="C37" s="77"/>
      <c r="D37" s="46"/>
      <c r="E37" s="114" t="s">
        <v>52</v>
      </c>
      <c r="F37" s="132"/>
      <c r="G37" s="110">
        <f aca="true" t="shared" si="0" ref="G37:L37">G35+G36</f>
        <v>737.994</v>
      </c>
      <c r="H37" s="110">
        <f t="shared" si="0"/>
        <v>1022.9269999999999</v>
      </c>
      <c r="I37" s="110">
        <f t="shared" si="0"/>
        <v>1385.2060000000001</v>
      </c>
      <c r="J37" s="110">
        <f t="shared" si="0"/>
        <v>1580.341</v>
      </c>
      <c r="K37" s="110">
        <f t="shared" si="0"/>
        <v>1699.604</v>
      </c>
      <c r="L37" s="110">
        <f t="shared" si="0"/>
        <v>1973.974</v>
      </c>
      <c r="M37" s="110">
        <f>M35+M36</f>
        <v>2787.279</v>
      </c>
      <c r="N37" s="110">
        <v>2680.734</v>
      </c>
      <c r="O37" s="110">
        <v>3465.6769999999997</v>
      </c>
      <c r="P37" s="110">
        <v>5629</v>
      </c>
      <c r="Q37" s="110">
        <v>6011</v>
      </c>
      <c r="R37" s="110">
        <v>6545.9</v>
      </c>
      <c r="S37" s="110">
        <v>6863.991</v>
      </c>
      <c r="T37" s="110">
        <v>5710.407999999999</v>
      </c>
      <c r="U37" s="111">
        <v>6056.437</v>
      </c>
      <c r="V37" s="110">
        <f>V35+V36</f>
        <v>5258.6630000000005</v>
      </c>
      <c r="W37" s="110">
        <f>W35+W36</f>
        <v>2722.9399999999996</v>
      </c>
      <c r="X37" s="110">
        <f>X35+X36</f>
        <v>3094.401</v>
      </c>
      <c r="Y37" s="110">
        <f>Y35+Y36</f>
        <v>760.804</v>
      </c>
      <c r="Z37" s="112">
        <v>681.664</v>
      </c>
      <c r="AA37" s="113">
        <f>AA35+AA36</f>
        <v>1532.492</v>
      </c>
    </row>
    <row r="38" spans="1:27" ht="15.75" customHeight="1">
      <c r="A38" s="45"/>
      <c r="B38" s="46"/>
      <c r="C38" s="77"/>
      <c r="D38" s="97"/>
      <c r="E38" s="114" t="s">
        <v>53</v>
      </c>
      <c r="F38" s="132"/>
      <c r="G38" s="110">
        <f aca="true" t="shared" si="1" ref="G38:L38">G35-G36</f>
        <v>-196.62400000000002</v>
      </c>
      <c r="H38" s="110">
        <f t="shared" si="1"/>
        <v>-232.23899999999998</v>
      </c>
      <c r="I38" s="110">
        <f t="shared" si="1"/>
        <v>-213.80000000000007</v>
      </c>
      <c r="J38" s="110">
        <f t="shared" si="1"/>
        <v>-582.027</v>
      </c>
      <c r="K38" s="110">
        <f t="shared" si="1"/>
        <v>-764.1679999999999</v>
      </c>
      <c r="L38" s="110">
        <f t="shared" si="1"/>
        <v>-810.932</v>
      </c>
      <c r="M38" s="110">
        <f>M35-M36</f>
        <v>-1279.187</v>
      </c>
      <c r="N38" s="110">
        <v>-1094.638</v>
      </c>
      <c r="O38" s="110">
        <v>-1089.9549999999997</v>
      </c>
      <c r="P38" s="110">
        <v>-701</v>
      </c>
      <c r="Q38" s="110">
        <v>-1043</v>
      </c>
      <c r="R38" s="110">
        <v>-719.9000000000001</v>
      </c>
      <c r="S38" s="110">
        <v>-1181.0389999999998</v>
      </c>
      <c r="T38" s="110">
        <v>-742.52</v>
      </c>
      <c r="U38" s="111">
        <v>-787.6329999999998</v>
      </c>
      <c r="V38" s="110">
        <f>V35-V36</f>
        <v>-1957.337</v>
      </c>
      <c r="W38" s="110">
        <f>W35-W36</f>
        <v>-2333.692</v>
      </c>
      <c r="X38" s="110">
        <f>X35-X36</f>
        <v>-2663.3630000000003</v>
      </c>
      <c r="Y38" s="110">
        <f>Y35-Y36</f>
        <v>-664.802</v>
      </c>
      <c r="Z38" s="112">
        <v>-565.4380000000001</v>
      </c>
      <c r="AA38" s="113">
        <f>AA35-AA36</f>
        <v>-1265.168</v>
      </c>
    </row>
    <row r="39" spans="1:27" ht="15.75" customHeight="1">
      <c r="A39" s="45"/>
      <c r="B39" s="46"/>
      <c r="C39" s="77"/>
      <c r="D39" s="76" t="s">
        <v>54</v>
      </c>
      <c r="E39" s="114" t="s">
        <v>49</v>
      </c>
      <c r="F39" s="132"/>
      <c r="G39" s="110">
        <v>3.642</v>
      </c>
      <c r="H39" s="110">
        <v>2.792</v>
      </c>
      <c r="I39" s="110">
        <v>7.177</v>
      </c>
      <c r="J39" s="110">
        <v>7.873</v>
      </c>
      <c r="K39" s="110">
        <v>20.076</v>
      </c>
      <c r="L39" s="110">
        <v>33.539</v>
      </c>
      <c r="M39" s="110">
        <v>13.519</v>
      </c>
      <c r="N39" s="110">
        <v>20.628</v>
      </c>
      <c r="O39" s="110">
        <v>26.96</v>
      </c>
      <c r="P39" s="110">
        <v>12.9</v>
      </c>
      <c r="Q39" s="110">
        <v>11</v>
      </c>
      <c r="R39" s="110">
        <v>7.712</v>
      </c>
      <c r="S39" s="110">
        <v>10.165</v>
      </c>
      <c r="T39" s="110">
        <v>6.043</v>
      </c>
      <c r="U39" s="111">
        <v>8.853</v>
      </c>
      <c r="V39" s="110">
        <v>3.664</v>
      </c>
      <c r="W39" s="110">
        <v>1.983</v>
      </c>
      <c r="X39" s="110">
        <v>3.037</v>
      </c>
      <c r="Y39" s="110">
        <v>0.702</v>
      </c>
      <c r="Z39" s="112">
        <v>0.041</v>
      </c>
      <c r="AA39" s="113">
        <v>0.041</v>
      </c>
    </row>
    <row r="40" spans="1:27" ht="15.75" customHeight="1">
      <c r="A40" s="45"/>
      <c r="B40" s="46"/>
      <c r="C40" s="77"/>
      <c r="D40" s="62"/>
      <c r="E40" s="114" t="s">
        <v>51</v>
      </c>
      <c r="F40" s="132"/>
      <c r="G40" s="110">
        <v>77.048</v>
      </c>
      <c r="H40" s="110">
        <v>115.575</v>
      </c>
      <c r="I40" s="110">
        <v>206.24</v>
      </c>
      <c r="J40" s="110">
        <v>213.417</v>
      </c>
      <c r="K40" s="110">
        <v>190.563</v>
      </c>
      <c r="L40" s="110">
        <v>126.068</v>
      </c>
      <c r="M40" s="110">
        <v>97.005</v>
      </c>
      <c r="N40" s="110">
        <v>41.06</v>
      </c>
      <c r="O40" s="110">
        <v>83.619</v>
      </c>
      <c r="P40" s="110">
        <v>99.8</v>
      </c>
      <c r="Q40" s="110">
        <v>64.9</v>
      </c>
      <c r="R40" s="110">
        <v>96.511</v>
      </c>
      <c r="S40" s="110">
        <v>82.174</v>
      </c>
      <c r="T40" s="110">
        <v>78.328</v>
      </c>
      <c r="U40" s="111">
        <v>68.047</v>
      </c>
      <c r="V40" s="110">
        <v>74.177</v>
      </c>
      <c r="W40" s="110">
        <v>32.083</v>
      </c>
      <c r="X40" s="110">
        <v>44.866</v>
      </c>
      <c r="Y40" s="110">
        <v>41.954</v>
      </c>
      <c r="Z40" s="112">
        <v>0</v>
      </c>
      <c r="AA40" s="113">
        <v>0</v>
      </c>
    </row>
    <row r="41" spans="1:27" ht="15.75" customHeight="1">
      <c r="A41" s="45"/>
      <c r="B41" s="46"/>
      <c r="C41" s="77"/>
      <c r="D41" s="46"/>
      <c r="E41" s="114" t="s">
        <v>52</v>
      </c>
      <c r="F41" s="132"/>
      <c r="G41" s="110">
        <f aca="true" t="shared" si="2" ref="G41:L41">G39+G40</f>
        <v>80.69</v>
      </c>
      <c r="H41" s="110">
        <f t="shared" si="2"/>
        <v>118.367</v>
      </c>
      <c r="I41" s="110">
        <f t="shared" si="2"/>
        <v>213.417</v>
      </c>
      <c r="J41" s="110">
        <f t="shared" si="2"/>
        <v>221.29</v>
      </c>
      <c r="K41" s="110">
        <f t="shared" si="2"/>
        <v>210.63899999999998</v>
      </c>
      <c r="L41" s="110">
        <f t="shared" si="2"/>
        <v>159.607</v>
      </c>
      <c r="M41" s="110">
        <f>M39+M40</f>
        <v>110.524</v>
      </c>
      <c r="N41" s="110">
        <v>61.688</v>
      </c>
      <c r="O41" s="110">
        <v>110.57900000000001</v>
      </c>
      <c r="P41" s="110">
        <v>112.7</v>
      </c>
      <c r="Q41" s="110">
        <v>75.9</v>
      </c>
      <c r="R41" s="110">
        <v>104.223</v>
      </c>
      <c r="S41" s="110">
        <v>92.339</v>
      </c>
      <c r="T41" s="110">
        <v>84.37100000000001</v>
      </c>
      <c r="U41" s="111">
        <v>76.89999999999999</v>
      </c>
      <c r="V41" s="110">
        <f>V39+V40</f>
        <v>77.84100000000001</v>
      </c>
      <c r="W41" s="110">
        <f>W39+W40</f>
        <v>34.065999999999995</v>
      </c>
      <c r="X41" s="110">
        <f>X39+X40</f>
        <v>47.903</v>
      </c>
      <c r="Y41" s="110">
        <f>Y39+Y40</f>
        <v>42.656</v>
      </c>
      <c r="Z41" s="112">
        <v>0.041</v>
      </c>
      <c r="AA41" s="113">
        <f>AA39+AA40</f>
        <v>0.041</v>
      </c>
    </row>
    <row r="42" spans="1:27" ht="15.75" customHeight="1">
      <c r="A42" s="45"/>
      <c r="B42" s="46"/>
      <c r="C42" s="77"/>
      <c r="D42" s="97"/>
      <c r="E42" s="114" t="s">
        <v>53</v>
      </c>
      <c r="F42" s="132"/>
      <c r="G42" s="110">
        <f aca="true" t="shared" si="3" ref="G42:L42">G39-G40</f>
        <v>-73.406</v>
      </c>
      <c r="H42" s="110">
        <f t="shared" si="3"/>
        <v>-112.783</v>
      </c>
      <c r="I42" s="110">
        <f t="shared" si="3"/>
        <v>-199.06300000000002</v>
      </c>
      <c r="J42" s="110">
        <f t="shared" si="3"/>
        <v>-205.544</v>
      </c>
      <c r="K42" s="110">
        <f t="shared" si="3"/>
        <v>-170.487</v>
      </c>
      <c r="L42" s="110">
        <f t="shared" si="3"/>
        <v>-92.529</v>
      </c>
      <c r="M42" s="110">
        <f>M39-M40</f>
        <v>-83.48599999999999</v>
      </c>
      <c r="N42" s="110">
        <v>-20.432000000000002</v>
      </c>
      <c r="O42" s="110">
        <v>-56.659</v>
      </c>
      <c r="P42" s="110">
        <v>-86.89999999999999</v>
      </c>
      <c r="Q42" s="110">
        <v>-53.900000000000006</v>
      </c>
      <c r="R42" s="110">
        <v>-88.79899999999999</v>
      </c>
      <c r="S42" s="110">
        <v>-72.00900000000001</v>
      </c>
      <c r="T42" s="110">
        <v>-72.285</v>
      </c>
      <c r="U42" s="111">
        <v>-59.193999999999996</v>
      </c>
      <c r="V42" s="110">
        <f>V39-V40</f>
        <v>-70.513</v>
      </c>
      <c r="W42" s="110">
        <f>W39-W40</f>
        <v>-30.099999999999998</v>
      </c>
      <c r="X42" s="110">
        <f>X39-X40</f>
        <v>-41.829</v>
      </c>
      <c r="Y42" s="110">
        <f>Y39-Y40</f>
        <v>-41.252</v>
      </c>
      <c r="Z42" s="112">
        <v>0.041</v>
      </c>
      <c r="AA42" s="113">
        <f>AA39-AA40</f>
        <v>0.041</v>
      </c>
    </row>
    <row r="43" spans="1:27" ht="15.75" customHeight="1">
      <c r="A43" s="45"/>
      <c r="B43" s="46"/>
      <c r="C43" s="77"/>
      <c r="D43" s="76" t="s">
        <v>55</v>
      </c>
      <c r="E43" s="114" t="s">
        <v>49</v>
      </c>
      <c r="F43" s="132"/>
      <c r="G43" s="110">
        <v>234.404</v>
      </c>
      <c r="H43" s="110">
        <v>173.818</v>
      </c>
      <c r="I43" s="110">
        <v>163.372</v>
      </c>
      <c r="J43" s="110">
        <v>131.115</v>
      </c>
      <c r="K43" s="110">
        <v>77.776</v>
      </c>
      <c r="L43" s="110">
        <v>0</v>
      </c>
      <c r="M43" s="110">
        <v>0</v>
      </c>
      <c r="N43" s="110">
        <v>0</v>
      </c>
      <c r="O43" s="110">
        <v>0</v>
      </c>
      <c r="P43" s="110">
        <v>0</v>
      </c>
      <c r="Q43" s="110">
        <v>0</v>
      </c>
      <c r="R43" s="110">
        <v>0</v>
      </c>
      <c r="S43" s="110">
        <v>0</v>
      </c>
      <c r="T43" s="110">
        <v>0</v>
      </c>
      <c r="U43" s="111">
        <v>0</v>
      </c>
      <c r="V43" s="110">
        <v>0</v>
      </c>
      <c r="W43" s="110">
        <v>0</v>
      </c>
      <c r="X43" s="110">
        <v>0</v>
      </c>
      <c r="Y43" s="110">
        <v>0</v>
      </c>
      <c r="Z43" s="112">
        <v>0</v>
      </c>
      <c r="AA43" s="113">
        <v>0</v>
      </c>
    </row>
    <row r="44" spans="1:27" ht="15.75" customHeight="1">
      <c r="A44" s="45"/>
      <c r="B44" s="46"/>
      <c r="C44" s="77"/>
      <c r="D44" s="46"/>
      <c r="E44" s="114" t="s">
        <v>51</v>
      </c>
      <c r="F44" s="132"/>
      <c r="G44" s="110">
        <v>135.137</v>
      </c>
      <c r="H44" s="110">
        <v>91.5</v>
      </c>
      <c r="I44" s="110">
        <v>89.262</v>
      </c>
      <c r="J44" s="110">
        <v>62.504</v>
      </c>
      <c r="K44" s="110">
        <v>43.816</v>
      </c>
      <c r="L44" s="110">
        <v>9.311</v>
      </c>
      <c r="M44" s="110">
        <v>7.664</v>
      </c>
      <c r="N44" s="110">
        <v>2.722</v>
      </c>
      <c r="O44" s="110">
        <v>0</v>
      </c>
      <c r="P44" s="110">
        <v>0</v>
      </c>
      <c r="Q44" s="110">
        <v>0</v>
      </c>
      <c r="R44" s="110">
        <v>0</v>
      </c>
      <c r="S44" s="110">
        <v>0</v>
      </c>
      <c r="T44" s="110">
        <v>0</v>
      </c>
      <c r="U44" s="111">
        <v>0</v>
      </c>
      <c r="V44" s="110">
        <v>0</v>
      </c>
      <c r="W44" s="110">
        <v>0</v>
      </c>
      <c r="X44" s="110">
        <v>0</v>
      </c>
      <c r="Y44" s="110">
        <v>0</v>
      </c>
      <c r="Z44" s="112">
        <v>0</v>
      </c>
      <c r="AA44" s="113">
        <v>0</v>
      </c>
    </row>
    <row r="45" spans="1:27" ht="15.75" customHeight="1">
      <c r="A45" s="45"/>
      <c r="B45" s="46"/>
      <c r="C45" s="77"/>
      <c r="D45" s="46"/>
      <c r="E45" s="114" t="s">
        <v>52</v>
      </c>
      <c r="F45" s="132"/>
      <c r="G45" s="110">
        <f aca="true" t="shared" si="4" ref="G45:M45">G43+G44</f>
        <v>369.541</v>
      </c>
      <c r="H45" s="110">
        <f t="shared" si="4"/>
        <v>265.318</v>
      </c>
      <c r="I45" s="110">
        <f t="shared" si="4"/>
        <v>252.63400000000001</v>
      </c>
      <c r="J45" s="110">
        <f t="shared" si="4"/>
        <v>193.619</v>
      </c>
      <c r="K45" s="110">
        <f t="shared" si="4"/>
        <v>121.592</v>
      </c>
      <c r="L45" s="110">
        <f t="shared" si="4"/>
        <v>9.311</v>
      </c>
      <c r="M45" s="110">
        <f t="shared" si="4"/>
        <v>7.664</v>
      </c>
      <c r="N45" s="110">
        <v>2.722</v>
      </c>
      <c r="O45" s="110">
        <v>0</v>
      </c>
      <c r="P45" s="110">
        <v>0</v>
      </c>
      <c r="Q45" s="110">
        <v>0</v>
      </c>
      <c r="R45" s="110">
        <v>0</v>
      </c>
      <c r="S45" s="110">
        <v>0</v>
      </c>
      <c r="T45" s="110">
        <v>0</v>
      </c>
      <c r="U45" s="111">
        <v>0</v>
      </c>
      <c r="V45" s="110">
        <f>V43+V44</f>
        <v>0</v>
      </c>
      <c r="W45" s="115">
        <f>W43+W44</f>
        <v>0</v>
      </c>
      <c r="X45" s="110">
        <f>X43+X44</f>
        <v>0</v>
      </c>
      <c r="Y45" s="110">
        <f>Y43+Y44</f>
        <v>0</v>
      </c>
      <c r="Z45" s="112">
        <v>0</v>
      </c>
      <c r="AA45" s="113">
        <f>AA43+AA44</f>
        <v>0</v>
      </c>
    </row>
    <row r="46" spans="1:27" ht="15.75" customHeight="1">
      <c r="A46" s="45"/>
      <c r="B46" s="46"/>
      <c r="C46" s="77"/>
      <c r="D46" s="97"/>
      <c r="E46" s="114" t="s">
        <v>53</v>
      </c>
      <c r="F46" s="132"/>
      <c r="G46" s="110">
        <f aca="true" t="shared" si="5" ref="G46:M46">G43-G44</f>
        <v>99.267</v>
      </c>
      <c r="H46" s="110">
        <f t="shared" si="5"/>
        <v>82.31800000000001</v>
      </c>
      <c r="I46" s="110">
        <f t="shared" si="5"/>
        <v>74.11000000000001</v>
      </c>
      <c r="J46" s="110">
        <f t="shared" si="5"/>
        <v>68.61100000000002</v>
      </c>
      <c r="K46" s="110">
        <f t="shared" si="5"/>
        <v>33.959999999999994</v>
      </c>
      <c r="L46" s="110">
        <f t="shared" si="5"/>
        <v>-9.311</v>
      </c>
      <c r="M46" s="110">
        <f t="shared" si="5"/>
        <v>-7.664</v>
      </c>
      <c r="N46" s="110">
        <v>-2.722</v>
      </c>
      <c r="O46" s="110">
        <v>0</v>
      </c>
      <c r="P46" s="110">
        <v>0</v>
      </c>
      <c r="Q46" s="110">
        <v>0</v>
      </c>
      <c r="R46" s="110">
        <v>0</v>
      </c>
      <c r="S46" s="110">
        <v>0</v>
      </c>
      <c r="T46" s="110">
        <v>0</v>
      </c>
      <c r="U46" s="111">
        <v>0</v>
      </c>
      <c r="V46" s="110">
        <f>V43-V44</f>
        <v>0</v>
      </c>
      <c r="W46" s="110">
        <v>0</v>
      </c>
      <c r="X46" s="110">
        <v>0</v>
      </c>
      <c r="Y46" s="110">
        <v>0</v>
      </c>
      <c r="Z46" s="112">
        <v>0</v>
      </c>
      <c r="AA46" s="113">
        <v>0</v>
      </c>
    </row>
    <row r="47" spans="1:27" ht="15.75" customHeight="1">
      <c r="A47" s="45"/>
      <c r="B47" s="46"/>
      <c r="C47" s="77"/>
      <c r="D47" s="76" t="s">
        <v>56</v>
      </c>
      <c r="E47" s="114" t="s">
        <v>49</v>
      </c>
      <c r="F47" s="132"/>
      <c r="G47" s="110">
        <v>271.575</v>
      </c>
      <c r="H47" s="110">
        <v>289.252</v>
      </c>
      <c r="I47" s="110">
        <v>258.039</v>
      </c>
      <c r="J47" s="110">
        <v>340.281</v>
      </c>
      <c r="K47" s="110">
        <v>519.539</v>
      </c>
      <c r="L47" s="110">
        <v>765.346</v>
      </c>
      <c r="M47" s="110">
        <v>932.25</v>
      </c>
      <c r="N47" s="110">
        <v>934.251</v>
      </c>
      <c r="O47" s="110">
        <v>1043.928</v>
      </c>
      <c r="P47" s="110">
        <v>913.663</v>
      </c>
      <c r="Q47" s="110">
        <v>1073.952</v>
      </c>
      <c r="R47" s="110">
        <v>615.243</v>
      </c>
      <c r="S47" s="110">
        <v>1206.202</v>
      </c>
      <c r="T47" s="110">
        <v>1452.672</v>
      </c>
      <c r="U47" s="111">
        <v>185.522567</v>
      </c>
      <c r="V47" s="110">
        <v>0</v>
      </c>
      <c r="W47" s="110">
        <v>10.5</v>
      </c>
      <c r="X47" s="110">
        <v>0.2</v>
      </c>
      <c r="Y47" s="110">
        <v>0.007</v>
      </c>
      <c r="Z47" s="112">
        <v>0</v>
      </c>
      <c r="AA47" s="113">
        <v>0</v>
      </c>
    </row>
    <row r="48" spans="1:27" ht="15.75" customHeight="1">
      <c r="A48" s="45"/>
      <c r="B48" s="46"/>
      <c r="C48" s="77"/>
      <c r="D48" s="46"/>
      <c r="E48" s="114" t="s">
        <v>51</v>
      </c>
      <c r="F48" s="132"/>
      <c r="G48" s="110">
        <v>370.155</v>
      </c>
      <c r="H48" s="110">
        <v>434.965</v>
      </c>
      <c r="I48" s="110">
        <v>439.001</v>
      </c>
      <c r="J48" s="110">
        <v>715.472</v>
      </c>
      <c r="K48" s="110">
        <v>830.2</v>
      </c>
      <c r="L48" s="110">
        <v>1032.55</v>
      </c>
      <c r="M48" s="110">
        <v>888.117</v>
      </c>
      <c r="N48" s="110">
        <v>744.83</v>
      </c>
      <c r="O48" s="110">
        <v>868.321</v>
      </c>
      <c r="P48" s="110">
        <v>800.192</v>
      </c>
      <c r="Q48" s="110">
        <v>897.153</v>
      </c>
      <c r="R48" s="110">
        <v>520.604</v>
      </c>
      <c r="S48" s="110">
        <v>1136.437</v>
      </c>
      <c r="T48" s="110">
        <v>1262.116</v>
      </c>
      <c r="U48" s="111">
        <v>147.038376</v>
      </c>
      <c r="V48" s="110">
        <v>0.9</v>
      </c>
      <c r="W48" s="110">
        <v>20.7</v>
      </c>
      <c r="X48" s="110">
        <v>6.7</v>
      </c>
      <c r="Y48" s="110">
        <v>3.896</v>
      </c>
      <c r="Z48" s="112">
        <v>1.1</v>
      </c>
      <c r="AA48" s="113">
        <v>0.1</v>
      </c>
    </row>
    <row r="49" spans="1:27" ht="15.75" customHeight="1">
      <c r="A49" s="45"/>
      <c r="B49" s="46"/>
      <c r="C49" s="77"/>
      <c r="D49" s="46"/>
      <c r="E49" s="114" t="s">
        <v>52</v>
      </c>
      <c r="F49" s="132"/>
      <c r="G49" s="110">
        <v>641.73</v>
      </c>
      <c r="H49" s="110">
        <v>724.217</v>
      </c>
      <c r="I49" s="110">
        <v>697.04</v>
      </c>
      <c r="J49" s="110">
        <v>1055.754</v>
      </c>
      <c r="K49" s="110">
        <v>1349.739</v>
      </c>
      <c r="L49" s="110">
        <v>1797.896</v>
      </c>
      <c r="M49" s="110">
        <v>1820.366</v>
      </c>
      <c r="N49" s="110">
        <v>1679.082</v>
      </c>
      <c r="O49" s="110">
        <v>1912.249</v>
      </c>
      <c r="P49" s="110">
        <v>1713.855</v>
      </c>
      <c r="Q49" s="110">
        <v>1971.105</v>
      </c>
      <c r="R49" s="110">
        <v>1135.847</v>
      </c>
      <c r="S49" s="110">
        <v>2342.639</v>
      </c>
      <c r="T49" s="110">
        <v>2714.788</v>
      </c>
      <c r="U49" s="111">
        <v>332.560943</v>
      </c>
      <c r="V49" s="110">
        <f>V47+V48</f>
        <v>0.9</v>
      </c>
      <c r="W49" s="110">
        <f>W47+W48</f>
        <v>31.2</v>
      </c>
      <c r="X49" s="110">
        <f>X47+X48</f>
        <v>6.9</v>
      </c>
      <c r="Y49" s="110">
        <f>Y47+Y48</f>
        <v>3.903</v>
      </c>
      <c r="Z49" s="112">
        <v>1.1</v>
      </c>
      <c r="AA49" s="116">
        <f>AA47+AA48</f>
        <v>0.1</v>
      </c>
    </row>
    <row r="50" spans="1:27" ht="15.75" customHeight="1" thickBot="1">
      <c r="A50" s="117"/>
      <c r="B50" s="118"/>
      <c r="C50" s="119"/>
      <c r="D50" s="118"/>
      <c r="E50" s="120" t="s">
        <v>53</v>
      </c>
      <c r="F50" s="133"/>
      <c r="G50" s="121">
        <f aca="true" t="shared" si="6" ref="G50:R50">G47-G48</f>
        <v>-98.57999999999998</v>
      </c>
      <c r="H50" s="121">
        <f t="shared" si="6"/>
        <v>-145.71299999999997</v>
      </c>
      <c r="I50" s="121">
        <f t="shared" si="6"/>
        <v>-180.962</v>
      </c>
      <c r="J50" s="121">
        <f t="shared" si="6"/>
        <v>-375.191</v>
      </c>
      <c r="K50" s="121">
        <f t="shared" si="6"/>
        <v>-310.66100000000006</v>
      </c>
      <c r="L50" s="121">
        <f t="shared" si="6"/>
        <v>-267.20399999999995</v>
      </c>
      <c r="M50" s="121">
        <f t="shared" si="6"/>
        <v>44.13300000000004</v>
      </c>
      <c r="N50" s="121">
        <f t="shared" si="6"/>
        <v>189.42099999999994</v>
      </c>
      <c r="O50" s="121">
        <f t="shared" si="6"/>
        <v>175.60700000000008</v>
      </c>
      <c r="P50" s="121">
        <f t="shared" si="6"/>
        <v>113.471</v>
      </c>
      <c r="Q50" s="121">
        <f t="shared" si="6"/>
        <v>176.79899999999998</v>
      </c>
      <c r="R50" s="121">
        <f t="shared" si="6"/>
        <v>94.63900000000001</v>
      </c>
      <c r="S50" s="121">
        <v>69.7650000000001</v>
      </c>
      <c r="T50" s="121">
        <v>190.55600000000004</v>
      </c>
      <c r="U50" s="122">
        <v>38.48419100000001</v>
      </c>
      <c r="V50" s="123">
        <f>V47-V48</f>
        <v>-0.9</v>
      </c>
      <c r="W50" s="123">
        <f>W47-W48</f>
        <v>-10.2</v>
      </c>
      <c r="X50" s="123">
        <f>X47-X48</f>
        <v>-6.5</v>
      </c>
      <c r="Y50" s="123">
        <f>Y47-Y48</f>
        <v>-3.889</v>
      </c>
      <c r="Z50" s="124">
        <v>-1.1</v>
      </c>
      <c r="AA50" s="125">
        <f>AA47-AA48</f>
        <v>-0.1</v>
      </c>
    </row>
    <row r="51" spans="1:9" ht="13.5">
      <c r="A51" s="126" t="s">
        <v>57</v>
      </c>
      <c r="B51" s="3" t="s">
        <v>58</v>
      </c>
      <c r="C51" s="3"/>
      <c r="D51" s="127"/>
      <c r="E51" s="3"/>
      <c r="F51" s="128"/>
      <c r="G51" s="129"/>
      <c r="H51" s="129"/>
      <c r="I51" s="129"/>
    </row>
    <row r="52" spans="1:2" ht="13.5">
      <c r="A52" s="1" t="s">
        <v>59</v>
      </c>
      <c r="B52" s="2" t="s">
        <v>60</v>
      </c>
    </row>
    <row r="53" ht="13.5">
      <c r="B53" s="3" t="s">
        <v>61</v>
      </c>
    </row>
    <row r="54" spans="1:9" ht="13.5">
      <c r="A54" s="126" t="s">
        <v>62</v>
      </c>
      <c r="B54" s="3" t="s">
        <v>63</v>
      </c>
      <c r="C54" s="3"/>
      <c r="D54" s="127"/>
      <c r="E54" s="3"/>
      <c r="F54" s="128"/>
      <c r="G54" s="129"/>
      <c r="H54" s="129"/>
      <c r="I54" s="129"/>
    </row>
    <row r="55" spans="1:9" ht="13.5">
      <c r="A55" s="130" t="s">
        <v>64</v>
      </c>
      <c r="B55" s="3" t="s">
        <v>65</v>
      </c>
      <c r="C55" s="3"/>
      <c r="D55" s="127"/>
      <c r="E55" s="3"/>
      <c r="F55" s="128"/>
      <c r="G55" s="129"/>
      <c r="H55" s="129"/>
      <c r="I55" s="129"/>
    </row>
    <row r="56" spans="1:9" ht="13.5">
      <c r="A56" s="130"/>
      <c r="B56" s="3"/>
      <c r="C56" s="3"/>
      <c r="D56" s="127"/>
      <c r="E56" s="3"/>
      <c r="F56" s="128"/>
      <c r="G56" s="129"/>
      <c r="H56" s="129"/>
      <c r="I56" s="129"/>
    </row>
    <row r="57" ht="13.5">
      <c r="B57" s="3"/>
    </row>
  </sheetData>
  <sheetProtection/>
  <mergeCells count="16">
    <mergeCell ref="D3:E3"/>
    <mergeCell ref="B35:C35"/>
    <mergeCell ref="B2:E2"/>
    <mergeCell ref="F7:F8"/>
    <mergeCell ref="F9:F11"/>
    <mergeCell ref="F12:F13"/>
    <mergeCell ref="F14:F16"/>
    <mergeCell ref="F17:F18"/>
    <mergeCell ref="F19:F20"/>
    <mergeCell ref="F21:F22"/>
    <mergeCell ref="F35:F50"/>
    <mergeCell ref="F23:F24"/>
    <mergeCell ref="F25:F26"/>
    <mergeCell ref="F27:F28"/>
    <mergeCell ref="F29:F30"/>
    <mergeCell ref="F31:F34"/>
  </mergeCells>
  <printOptions/>
  <pageMargins left="0.7480314960629921" right="0.7480314960629921" top="0.984251968503937" bottom="0.984251968503937" header="0.5118110236220472" footer="0.5118110236220472"/>
  <pageSetup fitToHeight="1" fitToWidth="1" horizontalDpi="600" verticalDpi="600" orientation="landscape" paperSize="9" scale="52" r:id="rId2"/>
  <rowBreaks count="1" manualBreakCount="1">
    <brk id="41"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ERINA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三村光弘</dc:creator>
  <cp:keywords/>
  <dc:description/>
  <cp:lastModifiedBy>j2022014</cp:lastModifiedBy>
  <cp:lastPrinted>2023-12-07T07:14:30Z</cp:lastPrinted>
  <dcterms:created xsi:type="dcterms:W3CDTF">2005-04-08T11:57:35Z</dcterms:created>
  <dcterms:modified xsi:type="dcterms:W3CDTF">2024-03-19T05:19:16Z</dcterms:modified>
  <cp:category/>
  <cp:version/>
  <cp:contentType/>
  <cp:contentStatus/>
</cp:coreProperties>
</file>