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OTHERS\データブック\データブック2020\HP付表\日\"/>
    </mc:Choice>
  </mc:AlternateContent>
  <bookViews>
    <workbookView xWindow="-120" yWindow="-120" windowWidth="29040" windowHeight="16440" activeTab="4"/>
  </bookViews>
  <sheets>
    <sheet name="ロシア1(日) " sheetId="12" r:id="rId1"/>
    <sheet name="ロシア2(日)" sheetId="8" r:id="rId2"/>
    <sheet name="ロシア3（日）" sheetId="6" r:id="rId3"/>
    <sheet name="ロシア4（日）" sheetId="7" r:id="rId4"/>
    <sheet name="ロシア5（日）" sheetId="9" r:id="rId5"/>
    <sheet name="出所（覚え）" sheetId="11" r:id="rId6"/>
  </sheets>
  <definedNames>
    <definedName name="_xlnm.Print_Area" localSheetId="0">'ロシア1(日) '!$A$1:$X$65</definedName>
    <definedName name="_xlnm.Print_Area" localSheetId="1">'ロシア2(日)'!$A$1:$X$44</definedName>
    <definedName name="_xlnm.Print_Area" localSheetId="2">'ロシア3（日）'!$A$1:$W$36</definedName>
    <definedName name="_xlnm.Print_Area" localSheetId="3">'ロシア4（日）'!$A$1:$U$28</definedName>
    <definedName name="_xlnm.Print_Area" localSheetId="4">'ロシア5（日）'!$A$1:$AL$31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9" i="12" l="1"/>
  <c r="W9" i="12"/>
  <c r="V9" i="12"/>
  <c r="U9" i="12"/>
  <c r="T9" i="12"/>
  <c r="S9" i="12"/>
  <c r="R9" i="12"/>
  <c r="Q9" i="12"/>
  <c r="P9" i="12"/>
  <c r="O9" i="12"/>
  <c r="N9" i="12"/>
  <c r="M9" i="12"/>
  <c r="L9" i="12"/>
  <c r="K9" i="12"/>
  <c r="J9" i="12"/>
  <c r="I9" i="12"/>
  <c r="H9" i="12"/>
  <c r="G9" i="12"/>
  <c r="W35" i="6" l="1"/>
  <c r="X31" i="8" l="1"/>
  <c r="W31" i="8"/>
  <c r="X30" i="8"/>
  <c r="W30" i="8"/>
  <c r="AI18" i="9" l="1"/>
  <c r="AH18" i="9"/>
  <c r="AG18" i="9"/>
  <c r="AI6" i="9"/>
  <c r="AH6" i="9"/>
  <c r="AG6" i="9"/>
  <c r="AA28" i="6" l="1"/>
  <c r="Z28" i="6"/>
  <c r="AA27" i="6"/>
  <c r="Z27" i="6"/>
  <c r="AA26" i="6"/>
  <c r="Z26" i="6"/>
  <c r="AA25" i="6"/>
  <c r="Z25" i="6"/>
  <c r="AA24" i="6"/>
  <c r="Z24" i="6"/>
  <c r="AA23" i="6"/>
  <c r="Z23" i="6"/>
  <c r="AA22" i="6"/>
  <c r="Z22" i="6"/>
  <c r="AA21" i="6"/>
  <c r="Z21" i="6"/>
  <c r="AA20" i="6"/>
  <c r="Z20" i="6"/>
  <c r="AA19" i="6"/>
  <c r="Z19" i="6"/>
  <c r="AA18" i="6"/>
  <c r="Z18" i="6"/>
  <c r="AA17" i="6"/>
  <c r="Z17" i="6"/>
  <c r="AA16" i="6"/>
  <c r="Z16" i="6"/>
  <c r="AA15" i="6"/>
  <c r="Z15" i="6"/>
  <c r="AA14" i="6"/>
  <c r="Z14" i="6"/>
  <c r="AA13" i="6"/>
  <c r="Z13" i="6"/>
  <c r="AA12" i="6"/>
  <c r="Z12" i="6"/>
  <c r="AA11" i="6"/>
  <c r="Z11" i="6"/>
  <c r="AA10" i="6"/>
  <c r="Z10" i="6"/>
  <c r="AA9" i="6"/>
  <c r="Z9" i="6"/>
  <c r="AA8" i="6"/>
  <c r="Z8" i="6"/>
  <c r="AA7" i="6"/>
  <c r="Z7" i="6"/>
  <c r="AA6" i="6"/>
  <c r="Z6" i="6"/>
  <c r="AA5" i="6"/>
  <c r="Z5" i="6"/>
  <c r="Y17" i="6"/>
  <c r="Y16" i="6"/>
  <c r="Y15" i="6"/>
  <c r="Y14" i="6"/>
  <c r="Y13" i="6"/>
  <c r="Y12" i="6"/>
  <c r="Y11" i="6"/>
  <c r="Y10" i="6"/>
  <c r="Y9" i="6"/>
  <c r="Y8" i="6"/>
  <c r="Y7" i="6"/>
  <c r="Y6" i="6"/>
  <c r="Y5" i="6"/>
  <c r="X35" i="12" l="1"/>
  <c r="W35" i="12"/>
  <c r="V35" i="12"/>
  <c r="U35" i="12"/>
  <c r="T35" i="12"/>
  <c r="S35" i="12"/>
  <c r="R35" i="12"/>
  <c r="Q35" i="12"/>
  <c r="P35" i="12"/>
  <c r="O35" i="12"/>
  <c r="N35" i="12"/>
  <c r="M35" i="12"/>
  <c r="L35" i="12"/>
  <c r="K35" i="12"/>
  <c r="J35" i="12"/>
  <c r="I35" i="12"/>
  <c r="H35" i="12"/>
  <c r="G35" i="12"/>
  <c r="F35" i="12"/>
  <c r="E33" i="12" l="1"/>
  <c r="F33" i="12"/>
  <c r="G33" i="12"/>
  <c r="H33" i="12"/>
  <c r="I33" i="12"/>
  <c r="J33" i="12"/>
  <c r="K33" i="12"/>
  <c r="L33" i="12"/>
  <c r="M33" i="12"/>
  <c r="N33" i="12"/>
  <c r="O33" i="12"/>
  <c r="P33" i="12"/>
  <c r="Q33" i="12"/>
  <c r="R33" i="12"/>
  <c r="S33" i="12"/>
  <c r="T33" i="12"/>
  <c r="U33" i="12"/>
  <c r="W33" i="12"/>
  <c r="X33" i="12"/>
  <c r="X44" i="12" l="1"/>
  <c r="W44" i="12"/>
  <c r="V44" i="12"/>
  <c r="U44" i="12"/>
  <c r="T44" i="12"/>
  <c r="S44" i="12"/>
  <c r="R44" i="12"/>
  <c r="Q44" i="12"/>
  <c r="P44" i="12"/>
  <c r="O44" i="12"/>
  <c r="N44" i="12"/>
  <c r="M44" i="12"/>
  <c r="L44" i="12"/>
  <c r="K44" i="12"/>
  <c r="J44" i="12"/>
  <c r="I44" i="12"/>
  <c r="H44" i="12"/>
  <c r="G44" i="12"/>
  <c r="X43" i="12"/>
  <c r="W43" i="12"/>
  <c r="V43" i="12"/>
  <c r="U43" i="12"/>
  <c r="T43" i="12"/>
  <c r="S43" i="12"/>
  <c r="R43" i="12"/>
  <c r="Q43" i="12"/>
  <c r="P43" i="12"/>
  <c r="O43" i="12"/>
  <c r="N43" i="12"/>
  <c r="M43" i="12"/>
  <c r="L43" i="12"/>
  <c r="K43" i="12"/>
  <c r="J43" i="12"/>
  <c r="I43" i="12"/>
  <c r="H43" i="12"/>
  <c r="G43" i="12"/>
  <c r="F44" i="12"/>
  <c r="F43" i="12"/>
  <c r="E44" i="12"/>
  <c r="E43" i="12"/>
  <c r="AF28" i="9" l="1"/>
  <c r="AF27" i="9"/>
  <c r="AF26" i="9"/>
  <c r="AF25" i="9"/>
  <c r="AF24" i="9"/>
  <c r="AF23" i="9"/>
  <c r="AF18" i="9" s="1"/>
  <c r="AF22" i="9"/>
  <c r="AF21" i="9"/>
  <c r="AF20" i="9"/>
  <c r="AL18" i="9"/>
  <c r="AF19" i="9"/>
  <c r="AK18" i="9"/>
  <c r="AJ18" i="9"/>
  <c r="AE18" i="9"/>
  <c r="AD18" i="9"/>
  <c r="AC18" i="9"/>
  <c r="AB18" i="9"/>
  <c r="AA18" i="9"/>
  <c r="Z18" i="9"/>
  <c r="Y18" i="9"/>
  <c r="X18" i="9"/>
  <c r="W18" i="9"/>
  <c r="V18" i="9"/>
  <c r="U18" i="9"/>
  <c r="T18" i="9"/>
  <c r="S18" i="9"/>
  <c r="R18" i="9"/>
  <c r="Q18" i="9"/>
  <c r="P18" i="9"/>
  <c r="O18" i="9"/>
  <c r="N18" i="9"/>
  <c r="M18" i="9"/>
  <c r="L18" i="9"/>
  <c r="K18" i="9"/>
  <c r="J18" i="9"/>
  <c r="I18" i="9"/>
  <c r="H18" i="9"/>
  <c r="G18" i="9"/>
  <c r="F18" i="9"/>
  <c r="E18" i="9"/>
  <c r="D18" i="9"/>
  <c r="C18" i="9"/>
  <c r="AF17" i="9"/>
  <c r="AF16" i="9"/>
  <c r="AF15" i="9"/>
  <c r="AF14" i="9"/>
  <c r="AF13" i="9"/>
  <c r="AF12" i="9"/>
  <c r="AF11" i="9"/>
  <c r="AF10" i="9"/>
  <c r="AF9" i="9"/>
  <c r="AF8" i="9"/>
  <c r="AF7" i="9"/>
  <c r="AL6" i="9"/>
  <c r="AK6" i="9"/>
  <c r="AJ6" i="9"/>
  <c r="AF6" i="9"/>
  <c r="AE6" i="9"/>
  <c r="AD6" i="9"/>
  <c r="AC6" i="9"/>
  <c r="AB6" i="9"/>
  <c r="AA6" i="9"/>
  <c r="Z6" i="9"/>
  <c r="Y6" i="9"/>
  <c r="X6" i="9"/>
  <c r="W6" i="9"/>
  <c r="V6" i="9"/>
  <c r="U6" i="9"/>
  <c r="T6" i="9"/>
  <c r="S6" i="9"/>
  <c r="R6" i="9"/>
  <c r="Q6" i="9"/>
  <c r="P6" i="9"/>
  <c r="O6" i="9"/>
  <c r="N6" i="9"/>
  <c r="M6" i="9"/>
  <c r="L6" i="9"/>
  <c r="K6" i="9"/>
  <c r="J6" i="9"/>
  <c r="I6" i="9"/>
  <c r="H6" i="9"/>
  <c r="G6" i="9"/>
  <c r="F6" i="9"/>
  <c r="E6" i="9"/>
  <c r="D6" i="9"/>
  <c r="C6" i="9"/>
  <c r="V31" i="8"/>
  <c r="T31" i="8"/>
  <c r="S31" i="8"/>
  <c r="R31" i="8"/>
  <c r="Q31" i="8"/>
  <c r="P31" i="8"/>
  <c r="O31" i="8"/>
  <c r="N31" i="8"/>
  <c r="M31" i="8"/>
  <c r="L31" i="8"/>
  <c r="K31" i="8"/>
  <c r="J31" i="8"/>
  <c r="I31" i="8"/>
  <c r="H31" i="8"/>
  <c r="G31" i="8"/>
  <c r="F31" i="8"/>
  <c r="E31" i="8"/>
  <c r="V30" i="8"/>
  <c r="T30" i="8"/>
  <c r="S30" i="8"/>
  <c r="R30" i="8"/>
  <c r="Q30" i="8"/>
  <c r="P30" i="8"/>
  <c r="O30" i="8"/>
  <c r="N30" i="8"/>
  <c r="M30" i="8"/>
  <c r="L30" i="8"/>
  <c r="K30" i="8"/>
  <c r="J30" i="8"/>
  <c r="I30" i="8"/>
  <c r="H30" i="8"/>
  <c r="G30" i="8"/>
  <c r="F30" i="8"/>
  <c r="E30" i="8"/>
  <c r="S29" i="8"/>
  <c r="R29" i="8"/>
  <c r="Q29" i="8"/>
  <c r="P29" i="8"/>
  <c r="O29" i="8"/>
  <c r="N29" i="8"/>
  <c r="M29" i="8"/>
  <c r="L29" i="8"/>
  <c r="S23" i="8"/>
  <c r="R23" i="8"/>
  <c r="Q23" i="8"/>
  <c r="P23" i="8"/>
  <c r="O23" i="8"/>
  <c r="N23" i="8"/>
  <c r="M23" i="8"/>
  <c r="L23" i="8"/>
  <c r="T17" i="8"/>
  <c r="S17" i="8"/>
  <c r="R17" i="8"/>
  <c r="Q17" i="8"/>
  <c r="P17" i="8"/>
  <c r="O17" i="8"/>
  <c r="N17" i="8"/>
  <c r="M17" i="8"/>
  <c r="L17" i="8"/>
  <c r="K17" i="8"/>
  <c r="J17" i="8"/>
  <c r="I17" i="8"/>
  <c r="H17" i="8"/>
  <c r="G17" i="8"/>
  <c r="F17" i="8"/>
  <c r="E17" i="8"/>
  <c r="V33" i="12"/>
  <c r="X16" i="12"/>
  <c r="W16" i="12"/>
  <c r="V16" i="12"/>
  <c r="U16" i="12"/>
  <c r="T16" i="12"/>
  <c r="S16" i="12"/>
  <c r="R16" i="12"/>
  <c r="Q16" i="12"/>
  <c r="P16" i="12"/>
  <c r="O16" i="12"/>
  <c r="N16" i="12"/>
  <c r="M16" i="12"/>
  <c r="L16" i="12"/>
  <c r="K16" i="12"/>
  <c r="J16" i="12"/>
  <c r="I16" i="12"/>
  <c r="H16" i="12"/>
  <c r="G16" i="12"/>
  <c r="F16" i="12"/>
  <c r="E16" i="12"/>
  <c r="X14" i="12"/>
  <c r="X17" i="12" s="1"/>
  <c r="W14" i="12"/>
  <c r="W17" i="12" s="1"/>
  <c r="V14" i="12"/>
  <c r="V17" i="12" s="1"/>
  <c r="U14" i="12"/>
  <c r="U17" i="12" s="1"/>
  <c r="T14" i="12"/>
  <c r="T17" i="12" s="1"/>
  <c r="S14" i="12"/>
  <c r="S17" i="12" s="1"/>
  <c r="R14" i="12"/>
  <c r="R17" i="12" s="1"/>
  <c r="Q14" i="12"/>
  <c r="Q17" i="12" s="1"/>
  <c r="P14" i="12"/>
  <c r="P17" i="12" s="1"/>
  <c r="O14" i="12"/>
  <c r="O17" i="12" s="1"/>
  <c r="N14" i="12"/>
  <c r="N17" i="12" s="1"/>
  <c r="M14" i="12"/>
  <c r="M17" i="12" s="1"/>
  <c r="L14" i="12"/>
  <c r="L17" i="12" s="1"/>
  <c r="K14" i="12"/>
  <c r="K17" i="12" s="1"/>
  <c r="J14" i="12"/>
  <c r="J17" i="12" s="1"/>
  <c r="I14" i="12"/>
  <c r="I17" i="12" s="1"/>
  <c r="H14" i="12"/>
  <c r="H17" i="12" s="1"/>
  <c r="G14" i="12"/>
  <c r="G17" i="12" s="1"/>
  <c r="F14" i="12"/>
  <c r="F17" i="12" s="1"/>
  <c r="E14" i="12"/>
  <c r="E17" i="12" s="1"/>
  <c r="F9" i="12"/>
  <c r="E9" i="12"/>
  <c r="X7" i="12"/>
  <c r="V7" i="12"/>
  <c r="U7" i="12"/>
  <c r="T7" i="12"/>
  <c r="S7" i="12"/>
  <c r="R7" i="12"/>
  <c r="Q7" i="12"/>
  <c r="P7" i="12"/>
  <c r="O7" i="12"/>
  <c r="N7" i="12"/>
  <c r="M7" i="12"/>
  <c r="L7" i="12"/>
  <c r="K7" i="12"/>
  <c r="J7" i="12"/>
  <c r="I7" i="12"/>
  <c r="H7" i="12"/>
  <c r="G7" i="12"/>
  <c r="F7" i="12"/>
  <c r="E7" i="12"/>
</calcChain>
</file>

<file path=xl/sharedStrings.xml><?xml version="1.0" encoding="utf-8"?>
<sst xmlns="http://schemas.openxmlformats.org/spreadsheetml/2006/main" count="485" uniqueCount="331">
  <si>
    <t>GRP</t>
    <phoneticPr fontId="3"/>
  </si>
  <si>
    <t>Статистический Ежегодник</t>
    <phoneticPr fontId="3"/>
  </si>
  <si>
    <t>Социально-экономическое положение федеральных округов -  I квартал</t>
    <phoneticPr fontId="3"/>
  </si>
  <si>
    <r>
      <rPr>
        <sz val="10"/>
        <rFont val="游明朝"/>
        <family val="1"/>
        <charset val="128"/>
      </rPr>
      <t>付表</t>
    </r>
    <r>
      <rPr>
        <sz val="10"/>
        <rFont val="Times New Roman"/>
        <family val="1"/>
      </rPr>
      <t>2</t>
    </r>
    <r>
      <rPr>
        <sz val="10"/>
        <rFont val="游明朝"/>
        <family val="1"/>
        <charset val="128"/>
      </rPr>
      <t>－</t>
    </r>
    <r>
      <rPr>
        <sz val="10"/>
        <rFont val="Times New Roman"/>
        <family val="1"/>
      </rPr>
      <t>1</t>
    </r>
    <r>
      <rPr>
        <sz val="10"/>
        <rFont val="游明朝"/>
        <family val="1"/>
        <charset val="128"/>
      </rPr>
      <t>　ロシアの統計データ</t>
    </r>
    <rPh sb="0" eb="2">
      <t>ﾌﾋｮｳ</t>
    </rPh>
    <phoneticPr fontId="4" type="noConversion"/>
  </si>
  <si>
    <r>
      <rPr>
        <sz val="10"/>
        <rFont val="游明朝"/>
        <family val="1"/>
        <charset val="128"/>
      </rPr>
      <t>単位</t>
    </r>
  </si>
  <si>
    <r>
      <t>10</t>
    </r>
    <r>
      <rPr>
        <sz val="10"/>
        <rFont val="游明朝"/>
        <family val="1"/>
        <charset val="128"/>
      </rPr>
      <t>億ルーブル</t>
    </r>
    <rPh sb="2" eb="3">
      <t>ｵｸ</t>
    </rPh>
    <phoneticPr fontId="4" type="noConversion"/>
  </si>
  <si>
    <r>
      <rPr>
        <sz val="10"/>
        <rFont val="游明朝"/>
        <family val="1"/>
        <charset val="128"/>
      </rPr>
      <t>％</t>
    </r>
  </si>
  <si>
    <r>
      <rPr>
        <sz val="10"/>
        <rFont val="游明朝"/>
        <family val="1"/>
        <charset val="128"/>
      </rPr>
      <t>消費</t>
    </r>
  </si>
  <si>
    <r>
      <rPr>
        <sz val="10"/>
        <rFont val="游明朝"/>
        <family val="1"/>
        <charset val="128"/>
      </rPr>
      <t>歳入</t>
    </r>
  </si>
  <si>
    <r>
      <rPr>
        <sz val="10"/>
        <rFont val="游明朝"/>
        <family val="1"/>
        <charset val="128"/>
      </rPr>
      <t>歳出</t>
    </r>
  </si>
  <si>
    <r>
      <rPr>
        <sz val="10"/>
        <rFont val="游明朝"/>
        <family val="1"/>
        <charset val="128"/>
      </rPr>
      <t>輸出</t>
    </r>
  </si>
  <si>
    <r>
      <t>100</t>
    </r>
    <r>
      <rPr>
        <sz val="10"/>
        <rFont val="游明朝"/>
        <family val="1"/>
        <charset val="128"/>
      </rPr>
      <t>万ドル</t>
    </r>
    <rPh sb="3" eb="4">
      <t>ﾏﾝ</t>
    </rPh>
    <phoneticPr fontId="4" type="noConversion"/>
  </si>
  <si>
    <r>
      <rPr>
        <sz val="10"/>
        <rFont val="游明朝"/>
        <family val="1"/>
        <charset val="128"/>
      </rPr>
      <t>輸入</t>
    </r>
  </si>
  <si>
    <r>
      <rPr>
        <sz val="10"/>
        <rFont val="游明朝"/>
        <family val="1"/>
        <charset val="128"/>
      </rPr>
      <t>外国直接投資</t>
    </r>
    <rPh sb="2" eb="4">
      <t>ﾁｮｸｾﾂ</t>
    </rPh>
    <phoneticPr fontId="4" type="noConversion"/>
  </si>
  <si>
    <r>
      <rPr>
        <sz val="10"/>
        <rFont val="游明朝"/>
        <family val="1"/>
        <charset val="128"/>
      </rPr>
      <t>収益の再投資</t>
    </r>
    <rPh sb="0" eb="2">
      <t>シュウエキ</t>
    </rPh>
    <rPh sb="3" eb="6">
      <t>サイトウシ</t>
    </rPh>
    <phoneticPr fontId="5"/>
  </si>
  <si>
    <r>
      <rPr>
        <sz val="10"/>
        <rFont val="游明朝"/>
        <family val="1"/>
        <charset val="128"/>
      </rPr>
      <t>負債性資本</t>
    </r>
    <rPh sb="0" eb="2">
      <t>フサイ</t>
    </rPh>
    <rPh sb="2" eb="3">
      <t>セイ</t>
    </rPh>
    <rPh sb="3" eb="5">
      <t>シホン</t>
    </rPh>
    <phoneticPr fontId="5"/>
  </si>
  <si>
    <r>
      <rPr>
        <sz val="10"/>
        <color indexed="8"/>
        <rFont val="游明朝"/>
        <family val="1"/>
        <charset val="128"/>
      </rPr>
      <t>アルタイ共和国</t>
    </r>
    <rPh sb="4" eb="7">
      <t>キョウワコク</t>
    </rPh>
    <phoneticPr fontId="3"/>
  </si>
  <si>
    <r>
      <rPr>
        <sz val="10"/>
        <color indexed="8"/>
        <rFont val="游明朝"/>
        <family val="1"/>
        <charset val="128"/>
      </rPr>
      <t>ブリヤート共和国</t>
    </r>
    <rPh sb="5" eb="8">
      <t>キョウワコク</t>
    </rPh>
    <phoneticPr fontId="3"/>
  </si>
  <si>
    <r>
      <rPr>
        <sz val="10"/>
        <color indexed="8"/>
        <rFont val="游明朝"/>
        <family val="1"/>
        <charset val="128"/>
      </rPr>
      <t>トゥヴァ共和国</t>
    </r>
    <rPh sb="4" eb="7">
      <t>キョウワコク</t>
    </rPh>
    <phoneticPr fontId="3"/>
  </si>
  <si>
    <r>
      <rPr>
        <sz val="10"/>
        <color indexed="8"/>
        <rFont val="游明朝"/>
        <family val="1"/>
        <charset val="128"/>
      </rPr>
      <t>ハカシア共和国</t>
    </r>
    <rPh sb="4" eb="7">
      <t>キョウワコク</t>
    </rPh>
    <phoneticPr fontId="3"/>
  </si>
  <si>
    <r>
      <rPr>
        <sz val="10"/>
        <color indexed="8"/>
        <rFont val="游明朝"/>
        <family val="1"/>
        <charset val="128"/>
      </rPr>
      <t>アルタイ地方</t>
    </r>
    <rPh sb="4" eb="6">
      <t>チホウ</t>
    </rPh>
    <phoneticPr fontId="3"/>
  </si>
  <si>
    <r>
      <rPr>
        <sz val="10"/>
        <color indexed="8"/>
        <rFont val="游明朝"/>
        <family val="1"/>
        <charset val="128"/>
      </rPr>
      <t>ザバイカル地方</t>
    </r>
    <rPh sb="5" eb="7">
      <t>チホウ</t>
    </rPh>
    <phoneticPr fontId="3"/>
  </si>
  <si>
    <r>
      <rPr>
        <sz val="10"/>
        <color indexed="8"/>
        <rFont val="游明朝"/>
        <family val="1"/>
        <charset val="128"/>
      </rPr>
      <t>クラスノヤルスク地方</t>
    </r>
    <rPh sb="8" eb="10">
      <t>チホウ</t>
    </rPh>
    <phoneticPr fontId="3"/>
  </si>
  <si>
    <r>
      <rPr>
        <sz val="10"/>
        <color indexed="8"/>
        <rFont val="游明朝"/>
        <family val="1"/>
        <charset val="128"/>
      </rPr>
      <t>イルクーツク州</t>
    </r>
    <rPh sb="6" eb="7">
      <t>シュウ</t>
    </rPh>
    <phoneticPr fontId="3"/>
  </si>
  <si>
    <r>
      <rPr>
        <sz val="10"/>
        <color indexed="8"/>
        <rFont val="游明朝"/>
        <family val="1"/>
        <charset val="128"/>
      </rPr>
      <t>ケメロヴォ州</t>
    </r>
    <rPh sb="5" eb="6">
      <t>シュウ</t>
    </rPh>
    <phoneticPr fontId="3"/>
  </si>
  <si>
    <r>
      <rPr>
        <sz val="10"/>
        <color indexed="8"/>
        <rFont val="游明朝"/>
        <family val="1"/>
        <charset val="128"/>
      </rPr>
      <t>ノヴォシビルスク州</t>
    </r>
    <rPh sb="8" eb="9">
      <t>シュウ</t>
    </rPh>
    <phoneticPr fontId="3"/>
  </si>
  <si>
    <r>
      <rPr>
        <sz val="10"/>
        <color indexed="8"/>
        <rFont val="游明朝"/>
        <family val="1"/>
        <charset val="128"/>
      </rPr>
      <t>オムスク州</t>
    </r>
    <rPh sb="4" eb="5">
      <t>シュウ</t>
    </rPh>
    <phoneticPr fontId="3"/>
  </si>
  <si>
    <r>
      <rPr>
        <sz val="10"/>
        <color indexed="8"/>
        <rFont val="游明朝"/>
        <family val="1"/>
        <charset val="128"/>
      </rPr>
      <t>トムスク州</t>
    </r>
    <rPh sb="4" eb="5">
      <t>シュウ</t>
    </rPh>
    <phoneticPr fontId="3"/>
  </si>
  <si>
    <r>
      <rPr>
        <sz val="11"/>
        <rFont val="游明朝"/>
        <family val="1"/>
        <charset val="128"/>
      </rPr>
      <t>経済活動人口</t>
    </r>
    <rPh sb="0" eb="2">
      <t>ケイザイ</t>
    </rPh>
    <rPh sb="2" eb="4">
      <t>カツドウ</t>
    </rPh>
    <rPh sb="4" eb="6">
      <t>ジンコウ</t>
    </rPh>
    <phoneticPr fontId="3"/>
  </si>
  <si>
    <r>
      <rPr>
        <sz val="11"/>
        <rFont val="游明朝"/>
        <family val="1"/>
        <charset val="128"/>
      </rPr>
      <t>失業者数</t>
    </r>
    <rPh sb="0" eb="2">
      <t>シツギョウ</t>
    </rPh>
    <rPh sb="2" eb="3">
      <t>シャ</t>
    </rPh>
    <rPh sb="3" eb="4">
      <t>スウ</t>
    </rPh>
    <phoneticPr fontId="3"/>
  </si>
  <si>
    <r>
      <rPr>
        <sz val="11"/>
        <rFont val="游明朝"/>
        <family val="1"/>
        <charset val="128"/>
      </rPr>
      <t>失業率</t>
    </r>
    <rPh sb="0" eb="2">
      <t>シツギョウ</t>
    </rPh>
    <rPh sb="2" eb="3">
      <t>リツ</t>
    </rPh>
    <phoneticPr fontId="3"/>
  </si>
  <si>
    <r>
      <rPr>
        <sz val="11"/>
        <rFont val="游明朝"/>
        <family val="1"/>
        <charset val="128"/>
      </rPr>
      <t>面積</t>
    </r>
    <rPh sb="0" eb="2">
      <t>メンセキ</t>
    </rPh>
    <phoneticPr fontId="3"/>
  </si>
  <si>
    <r>
      <rPr>
        <sz val="11"/>
        <rFont val="游明朝"/>
        <family val="1"/>
        <charset val="128"/>
      </rPr>
      <t>人口</t>
    </r>
    <rPh sb="0" eb="2">
      <t>ジンコウ</t>
    </rPh>
    <phoneticPr fontId="3"/>
  </si>
  <si>
    <r>
      <t>GRP</t>
    </r>
    <r>
      <rPr>
        <sz val="11"/>
        <rFont val="游明朝"/>
        <family val="1"/>
        <charset val="128"/>
      </rPr>
      <t>変化率</t>
    </r>
    <rPh sb="3" eb="5">
      <t>ヘンカ</t>
    </rPh>
    <rPh sb="5" eb="6">
      <t>リツ</t>
    </rPh>
    <phoneticPr fontId="3"/>
  </si>
  <si>
    <r>
      <rPr>
        <sz val="11"/>
        <rFont val="游明朝"/>
        <family val="1"/>
        <charset val="128"/>
      </rPr>
      <t>過年</t>
    </r>
    <rPh sb="0" eb="2">
      <t>カネン</t>
    </rPh>
    <phoneticPr fontId="3"/>
  </si>
  <si>
    <r>
      <rPr>
        <sz val="11"/>
        <rFont val="游明朝"/>
        <family val="1"/>
        <charset val="128"/>
      </rPr>
      <t>直近年</t>
    </r>
    <rPh sb="0" eb="2">
      <t>チョッキン</t>
    </rPh>
    <rPh sb="2" eb="3">
      <t>ネン</t>
    </rPh>
    <phoneticPr fontId="3"/>
  </si>
  <si>
    <r>
      <rPr>
        <sz val="10"/>
        <rFont val="游明朝"/>
        <family val="1"/>
        <charset val="128"/>
      </rPr>
      <t>輸出</t>
    </r>
    <rPh sb="0" eb="2">
      <t>ユシュツ</t>
    </rPh>
    <phoneticPr fontId="3"/>
  </si>
  <si>
    <r>
      <rPr>
        <sz val="10"/>
        <rFont val="游明朝"/>
        <family val="1"/>
        <charset val="128"/>
      </rPr>
      <t>輸入</t>
    </r>
    <rPh sb="0" eb="2">
      <t>ユニュウ</t>
    </rPh>
    <phoneticPr fontId="3"/>
  </si>
  <si>
    <r>
      <rPr>
        <sz val="10"/>
        <rFont val="游明朝"/>
        <family val="1"/>
        <charset val="128"/>
      </rPr>
      <t>総貿易</t>
    </r>
    <rPh sb="0" eb="1">
      <t>ソウ</t>
    </rPh>
    <rPh sb="1" eb="3">
      <t>ボウエキ</t>
    </rPh>
    <phoneticPr fontId="3"/>
  </si>
  <si>
    <r>
      <rPr>
        <sz val="10"/>
        <color theme="1"/>
        <rFont val="游明朝"/>
        <family val="1"/>
        <charset val="128"/>
      </rPr>
      <t>シベリア連邦管区</t>
    </r>
    <rPh sb="4" eb="6">
      <t>レンポウ</t>
    </rPh>
    <rPh sb="6" eb="8">
      <t>カンク</t>
    </rPh>
    <phoneticPr fontId="3"/>
  </si>
  <si>
    <r>
      <rPr>
        <sz val="10"/>
        <color theme="1"/>
        <rFont val="游明朝"/>
        <family val="1"/>
        <charset val="128"/>
      </rPr>
      <t>極東連邦管区</t>
    </r>
    <rPh sb="0" eb="2">
      <t>キョクトウ</t>
    </rPh>
    <rPh sb="2" eb="4">
      <t>レンポウ</t>
    </rPh>
    <rPh sb="4" eb="6">
      <t>カンク</t>
    </rPh>
    <phoneticPr fontId="3"/>
  </si>
  <si>
    <r>
      <rPr>
        <sz val="10"/>
        <rFont val="游明朝"/>
        <family val="1"/>
        <charset val="128"/>
      </rPr>
      <t>サハ共和国</t>
    </r>
  </si>
  <si>
    <r>
      <rPr>
        <sz val="10"/>
        <rFont val="游明朝"/>
        <family val="1"/>
        <charset val="128"/>
      </rPr>
      <t>カムチャツカ地方</t>
    </r>
    <rPh sb="6" eb="8">
      <t>チホウ</t>
    </rPh>
    <phoneticPr fontId="3"/>
  </si>
  <si>
    <r>
      <rPr>
        <sz val="10"/>
        <rFont val="游明朝"/>
        <family val="1"/>
        <charset val="128"/>
      </rPr>
      <t>沿海地方</t>
    </r>
  </si>
  <si>
    <r>
      <rPr>
        <sz val="10"/>
        <rFont val="游明朝"/>
        <family val="1"/>
        <charset val="128"/>
      </rPr>
      <t>ハバロフスク地方</t>
    </r>
  </si>
  <si>
    <r>
      <rPr>
        <sz val="10"/>
        <rFont val="游明朝"/>
        <family val="1"/>
        <charset val="128"/>
      </rPr>
      <t>アムール州</t>
    </r>
  </si>
  <si>
    <r>
      <rPr>
        <sz val="10"/>
        <rFont val="游明朝"/>
        <family val="1"/>
        <charset val="128"/>
      </rPr>
      <t>マガダン州</t>
    </r>
  </si>
  <si>
    <r>
      <rPr>
        <sz val="10"/>
        <rFont val="游明朝"/>
        <family val="1"/>
        <charset val="128"/>
      </rPr>
      <t>サハリン州</t>
    </r>
  </si>
  <si>
    <r>
      <rPr>
        <sz val="10"/>
        <rFont val="游明朝"/>
        <family val="1"/>
        <charset val="128"/>
      </rPr>
      <t>ユダヤ自治州</t>
    </r>
  </si>
  <si>
    <r>
      <rPr>
        <sz val="10"/>
        <color rgb="FF000000"/>
        <rFont val="游明朝"/>
        <family val="1"/>
        <charset val="128"/>
      </rPr>
      <t>アルタイ共和国</t>
    </r>
    <rPh sb="4" eb="7">
      <t>キョウワコク</t>
    </rPh>
    <phoneticPr fontId="3"/>
  </si>
  <si>
    <r>
      <rPr>
        <sz val="10"/>
        <color rgb="FF000000"/>
        <rFont val="游明朝"/>
        <family val="1"/>
        <charset val="128"/>
      </rPr>
      <t>トゥヴァ共和国</t>
    </r>
    <rPh sb="4" eb="7">
      <t>キョウワコク</t>
    </rPh>
    <phoneticPr fontId="3"/>
  </si>
  <si>
    <r>
      <rPr>
        <sz val="10"/>
        <color rgb="FF000000"/>
        <rFont val="游明朝"/>
        <family val="1"/>
        <charset val="128"/>
      </rPr>
      <t>ハカシア共和国</t>
    </r>
    <rPh sb="4" eb="7">
      <t>キョウワコク</t>
    </rPh>
    <phoneticPr fontId="3"/>
  </si>
  <si>
    <r>
      <rPr>
        <sz val="10"/>
        <color rgb="FF000000"/>
        <rFont val="游明朝"/>
        <family val="1"/>
        <charset val="128"/>
      </rPr>
      <t>アルタイ地方</t>
    </r>
    <rPh sb="4" eb="6">
      <t>チホウ</t>
    </rPh>
    <phoneticPr fontId="3"/>
  </si>
  <si>
    <r>
      <rPr>
        <sz val="10"/>
        <color rgb="FF000000"/>
        <rFont val="游明朝"/>
        <family val="1"/>
        <charset val="128"/>
      </rPr>
      <t>クラスノヤルスク地方</t>
    </r>
    <rPh sb="8" eb="10">
      <t>チホウ</t>
    </rPh>
    <phoneticPr fontId="3"/>
  </si>
  <si>
    <r>
      <rPr>
        <sz val="10"/>
        <color rgb="FF000000"/>
        <rFont val="游明朝"/>
        <family val="1"/>
        <charset val="128"/>
      </rPr>
      <t>イルクーツク州</t>
    </r>
    <rPh sb="6" eb="7">
      <t>シュウ</t>
    </rPh>
    <phoneticPr fontId="3"/>
  </si>
  <si>
    <r>
      <rPr>
        <sz val="10"/>
        <color rgb="FF000000"/>
        <rFont val="游明朝"/>
        <family val="1"/>
        <charset val="128"/>
      </rPr>
      <t>ケメロヴォ州</t>
    </r>
    <rPh sb="5" eb="6">
      <t>シュウ</t>
    </rPh>
    <phoneticPr fontId="3"/>
  </si>
  <si>
    <r>
      <rPr>
        <sz val="10"/>
        <color rgb="FF000000"/>
        <rFont val="游明朝"/>
        <family val="1"/>
        <charset val="128"/>
      </rPr>
      <t>ノヴォシビルスク州</t>
    </r>
    <rPh sb="8" eb="9">
      <t>シュウ</t>
    </rPh>
    <phoneticPr fontId="3"/>
  </si>
  <si>
    <r>
      <rPr>
        <sz val="10"/>
        <color rgb="FF000000"/>
        <rFont val="游明朝"/>
        <family val="1"/>
        <charset val="128"/>
      </rPr>
      <t>オムスク州</t>
    </r>
    <rPh sb="4" eb="5">
      <t>シュウ</t>
    </rPh>
    <phoneticPr fontId="3"/>
  </si>
  <si>
    <r>
      <rPr>
        <sz val="10"/>
        <color rgb="FF000000"/>
        <rFont val="游明朝"/>
        <family val="1"/>
        <charset val="128"/>
      </rPr>
      <t>トムスク州</t>
    </r>
    <rPh sb="4" eb="5">
      <t>シュウ</t>
    </rPh>
    <phoneticPr fontId="3"/>
  </si>
  <si>
    <r>
      <rPr>
        <sz val="10"/>
        <rFont val="游明朝"/>
        <family val="1"/>
        <charset val="128"/>
      </rPr>
      <t>チュコト自治管区</t>
    </r>
  </si>
  <si>
    <r>
      <rPr>
        <sz val="10"/>
        <rFont val="游明朝"/>
        <family val="1"/>
        <charset val="128"/>
      </rPr>
      <t>日本</t>
    </r>
  </si>
  <si>
    <r>
      <rPr>
        <sz val="10"/>
        <rFont val="游明朝"/>
        <family val="1"/>
        <charset val="128"/>
      </rPr>
      <t>中国</t>
    </r>
  </si>
  <si>
    <r>
      <rPr>
        <sz val="10"/>
        <rFont val="游明朝"/>
        <family val="1"/>
        <charset val="128"/>
      </rPr>
      <t>韓国</t>
    </r>
  </si>
  <si>
    <r>
      <rPr>
        <sz val="10"/>
        <rFont val="游明朝"/>
        <family val="1"/>
        <charset val="128"/>
      </rPr>
      <t>米国</t>
    </r>
  </si>
  <si>
    <r>
      <rPr>
        <sz val="10"/>
        <rFont val="游明朝"/>
        <family val="1"/>
        <charset val="128"/>
      </rPr>
      <t>その他</t>
    </r>
  </si>
  <si>
    <r>
      <rPr>
        <sz val="10"/>
        <rFont val="游明朝"/>
        <family val="1"/>
        <charset val="128"/>
      </rPr>
      <t>総貿易高</t>
    </r>
  </si>
  <si>
    <r>
      <rPr>
        <sz val="10"/>
        <rFont val="游明朝"/>
        <family val="1"/>
        <charset val="128"/>
      </rPr>
      <t>（</t>
    </r>
    <r>
      <rPr>
        <sz val="10"/>
        <rFont val="Times New Roman"/>
        <family val="1"/>
      </rPr>
      <t>2</t>
    </r>
    <r>
      <rPr>
        <sz val="10"/>
        <rFont val="游明朝"/>
        <family val="1"/>
        <charset val="128"/>
      </rPr>
      <t>）</t>
    </r>
    <r>
      <rPr>
        <sz val="10"/>
        <rFont val="Times New Roman"/>
        <family val="1"/>
      </rPr>
      <t>2008</t>
    </r>
    <r>
      <rPr>
        <sz val="10"/>
        <rFont val="游明朝"/>
        <family val="1"/>
        <charset val="128"/>
      </rPr>
      <t>年以前は、</t>
    </r>
    <r>
      <rPr>
        <sz val="10"/>
        <rFont val="Times New Roman"/>
        <family val="1"/>
      </rPr>
      <t>11</t>
    </r>
    <r>
      <rPr>
        <sz val="10"/>
        <rFont val="游明朝"/>
        <family val="1"/>
        <charset val="128"/>
      </rPr>
      <t>月末時点。</t>
    </r>
    <rPh sb="7" eb="10">
      <t>ネンイゼン</t>
    </rPh>
    <rPh sb="14" eb="16">
      <t>ガツマツ</t>
    </rPh>
    <rPh sb="16" eb="18">
      <t>ジテン</t>
    </rPh>
    <phoneticPr fontId="3"/>
  </si>
  <si>
    <r>
      <rPr>
        <sz val="10"/>
        <rFont val="游明朝"/>
        <family val="1"/>
        <charset val="128"/>
      </rPr>
      <t>（</t>
    </r>
    <r>
      <rPr>
        <sz val="10"/>
        <rFont val="Times New Roman"/>
        <family val="1"/>
      </rPr>
      <t>4</t>
    </r>
    <r>
      <rPr>
        <sz val="10"/>
        <rFont val="游明朝"/>
        <family val="1"/>
        <charset val="128"/>
      </rPr>
      <t>）公式為替レート（</t>
    </r>
    <r>
      <rPr>
        <sz val="10"/>
        <rFont val="Times New Roman"/>
        <family val="1"/>
      </rPr>
      <t>IFS</t>
    </r>
    <r>
      <rPr>
        <sz val="10"/>
        <rFont val="游明朝"/>
        <family val="1"/>
        <charset val="128"/>
      </rPr>
      <t>データ）の年平均値。</t>
    </r>
    <rPh sb="3" eb="5">
      <t>こうしき</t>
    </rPh>
    <rPh sb="5" eb="7">
      <t>かわせ</t>
    </rPh>
    <rPh sb="19" eb="22">
      <t>ねんへいきん</t>
    </rPh>
    <rPh sb="22" eb="23">
      <t>あたい</t>
    </rPh>
    <phoneticPr fontId="4" type="noConversion"/>
  </si>
  <si>
    <r>
      <rPr>
        <sz val="11"/>
        <rFont val="游明朝"/>
        <family val="1"/>
        <charset val="128"/>
      </rPr>
      <t>名目</t>
    </r>
    <r>
      <rPr>
        <sz val="11"/>
        <rFont val="Times New Roman"/>
        <family val="1"/>
      </rPr>
      <t>GDP</t>
    </r>
    <r>
      <rPr>
        <sz val="11"/>
        <rFont val="游明朝"/>
        <family val="1"/>
        <charset val="128"/>
      </rPr>
      <t>（</t>
    </r>
    <r>
      <rPr>
        <sz val="11"/>
        <rFont val="Times New Roman"/>
        <family val="1"/>
      </rPr>
      <t>10</t>
    </r>
    <r>
      <rPr>
        <sz val="11"/>
        <rFont val="游明朝"/>
        <family val="1"/>
        <charset val="128"/>
      </rPr>
      <t>億ルーブル）</t>
    </r>
    <rPh sb="0" eb="2">
      <t>メイモク</t>
    </rPh>
    <rPh sb="8" eb="9">
      <t>オク</t>
    </rPh>
    <phoneticPr fontId="3"/>
  </si>
  <si>
    <r>
      <rPr>
        <sz val="11"/>
        <rFont val="游明朝"/>
        <family val="1"/>
        <charset val="128"/>
      </rPr>
      <t>名目</t>
    </r>
    <r>
      <rPr>
        <sz val="11"/>
        <rFont val="Times New Roman"/>
        <family val="1"/>
      </rPr>
      <t>GDP</t>
    </r>
    <r>
      <rPr>
        <sz val="11"/>
        <rFont val="游明朝"/>
        <family val="1"/>
        <charset val="128"/>
      </rPr>
      <t>（</t>
    </r>
    <r>
      <rPr>
        <sz val="11"/>
        <rFont val="Times New Roman"/>
        <family val="1"/>
      </rPr>
      <t>10</t>
    </r>
    <r>
      <rPr>
        <sz val="11"/>
        <rFont val="游明朝"/>
        <family val="1"/>
        <charset val="128"/>
      </rPr>
      <t>億ドル）</t>
    </r>
    <rPh sb="0" eb="2">
      <t>メイモク</t>
    </rPh>
    <rPh sb="8" eb="9">
      <t>オク</t>
    </rPh>
    <phoneticPr fontId="3"/>
  </si>
  <si>
    <r>
      <rPr>
        <sz val="11"/>
        <rFont val="游明朝"/>
        <family val="1"/>
        <charset val="128"/>
      </rPr>
      <t>付表</t>
    </r>
    <r>
      <rPr>
        <sz val="11"/>
        <rFont val="Times New Roman"/>
        <family val="1"/>
      </rPr>
      <t>2</t>
    </r>
    <r>
      <rPr>
        <sz val="11"/>
        <rFont val="游明朝"/>
        <family val="1"/>
        <charset val="128"/>
      </rPr>
      <t>－</t>
    </r>
    <r>
      <rPr>
        <sz val="11"/>
        <rFont val="Times New Roman"/>
        <family val="1"/>
      </rPr>
      <t>1</t>
    </r>
    <r>
      <rPr>
        <sz val="11"/>
        <rFont val="游明朝"/>
        <family val="1"/>
        <charset val="128"/>
      </rPr>
      <t>　ロシアの統計データ</t>
    </r>
    <rPh sb="0" eb="2">
      <t>フヒョウ</t>
    </rPh>
    <rPh sb="10" eb="12">
      <t>トウケイ</t>
    </rPh>
    <phoneticPr fontId="3"/>
  </si>
  <si>
    <r>
      <rPr>
        <sz val="11"/>
        <rFont val="游明朝"/>
        <family val="1"/>
        <charset val="128"/>
      </rPr>
      <t>公式為替レートで換算。</t>
    </r>
    <rPh sb="0" eb="2">
      <t>コウシキ</t>
    </rPh>
    <rPh sb="2" eb="4">
      <t>カワセ</t>
    </rPh>
    <rPh sb="8" eb="10">
      <t>カンサン</t>
    </rPh>
    <phoneticPr fontId="3"/>
  </si>
  <si>
    <r>
      <rPr>
        <sz val="11"/>
        <rFont val="游明朝"/>
        <family val="1"/>
        <charset val="128"/>
      </rPr>
      <t>為替レート</t>
    </r>
    <rPh sb="0" eb="2">
      <t>カワセ</t>
    </rPh>
    <phoneticPr fontId="3"/>
  </si>
  <si>
    <r>
      <rPr>
        <sz val="11"/>
        <rFont val="游明朝"/>
        <family val="1"/>
        <charset val="128"/>
      </rPr>
      <t>名目</t>
    </r>
    <r>
      <rPr>
        <sz val="11"/>
        <rFont val="Times New Roman"/>
        <family val="1"/>
      </rPr>
      <t>GDP</t>
    </r>
    <r>
      <rPr>
        <sz val="11"/>
        <rFont val="游明朝"/>
        <family val="1"/>
        <charset val="128"/>
      </rPr>
      <t>と人口データを用いて算定。</t>
    </r>
    <rPh sb="0" eb="2">
      <t>メイモク</t>
    </rPh>
    <rPh sb="6" eb="8">
      <t>ジンコウ</t>
    </rPh>
    <rPh sb="12" eb="13">
      <t>モチ</t>
    </rPh>
    <rPh sb="15" eb="17">
      <t>サンテイ</t>
    </rPh>
    <phoneticPr fontId="3"/>
  </si>
  <si>
    <r>
      <rPr>
        <sz val="11"/>
        <rFont val="游明朝"/>
        <family val="1"/>
        <charset val="128"/>
      </rPr>
      <t>人口</t>
    </r>
    <r>
      <rPr>
        <sz val="11"/>
        <rFont val="Times New Roman"/>
        <family val="1"/>
      </rPr>
      <t>1</t>
    </r>
    <r>
      <rPr>
        <sz val="11"/>
        <rFont val="游明朝"/>
        <family val="1"/>
        <charset val="128"/>
      </rPr>
      <t>人当たり</t>
    </r>
    <r>
      <rPr>
        <sz val="11"/>
        <rFont val="Times New Roman"/>
        <family val="1"/>
      </rPr>
      <t>GDP</t>
    </r>
    <r>
      <rPr>
        <sz val="11"/>
        <rFont val="游明朝"/>
        <family val="1"/>
        <charset val="128"/>
      </rPr>
      <t>（ドル）</t>
    </r>
    <rPh sb="0" eb="2">
      <t>ジンコウ</t>
    </rPh>
    <rPh sb="3" eb="4">
      <t>ニン</t>
    </rPh>
    <rPh sb="4" eb="5">
      <t>ア</t>
    </rPh>
    <phoneticPr fontId="3"/>
  </si>
  <si>
    <r>
      <t>GDP</t>
    </r>
    <r>
      <rPr>
        <sz val="11"/>
        <rFont val="游明朝"/>
        <family val="1"/>
        <charset val="128"/>
      </rPr>
      <t>成長率</t>
    </r>
    <rPh sb="3" eb="6">
      <t>セイチョウリツ</t>
    </rPh>
    <phoneticPr fontId="3"/>
  </si>
  <si>
    <t>GDP</t>
    <phoneticPr fontId="3"/>
  </si>
  <si>
    <r>
      <rPr>
        <sz val="10"/>
        <rFont val="游明朝"/>
        <family val="1"/>
        <charset val="128"/>
      </rPr>
      <t>人口</t>
    </r>
    <rPh sb="0" eb="2">
      <t>ジンコウ</t>
    </rPh>
    <phoneticPr fontId="3"/>
  </si>
  <si>
    <r>
      <rPr>
        <sz val="10"/>
        <rFont val="游明朝"/>
        <family val="1"/>
        <charset val="128"/>
      </rPr>
      <t>（</t>
    </r>
    <r>
      <rPr>
        <sz val="10"/>
        <rFont val="Times New Roman"/>
        <family val="1"/>
      </rPr>
      <t>5</t>
    </r>
    <r>
      <rPr>
        <sz val="10"/>
        <rFont val="游明朝"/>
        <family val="1"/>
        <charset val="128"/>
      </rPr>
      <t>）</t>
    </r>
    <r>
      <rPr>
        <sz val="10"/>
        <rFont val="Times New Roman"/>
        <family val="1"/>
      </rPr>
      <t>2014</t>
    </r>
    <r>
      <rPr>
        <sz val="10"/>
        <rFont val="游明朝"/>
        <family val="1"/>
        <charset val="128"/>
      </rPr>
      <t>年以降の数値にはセバストポリ市とクリミア共和国が含まれている。</t>
    </r>
    <rPh sb="7" eb="8">
      <t>ネン</t>
    </rPh>
    <rPh sb="8" eb="10">
      <t>イコウ</t>
    </rPh>
    <rPh sb="11" eb="13">
      <t>スウチ</t>
    </rPh>
    <rPh sb="21" eb="22">
      <t>シ</t>
    </rPh>
    <rPh sb="27" eb="30">
      <t>キョウワコク</t>
    </rPh>
    <rPh sb="31" eb="32">
      <t>フク</t>
    </rPh>
    <phoneticPr fontId="3"/>
  </si>
  <si>
    <r>
      <rPr>
        <sz val="10"/>
        <rFont val="游明朝"/>
        <family val="1"/>
        <charset val="128"/>
      </rPr>
      <t>固定資本投資</t>
    </r>
    <rPh sb="0" eb="2">
      <t>コテイ</t>
    </rPh>
    <rPh sb="2" eb="4">
      <t>シホン</t>
    </rPh>
    <rPh sb="4" eb="6">
      <t>トウシ</t>
    </rPh>
    <phoneticPr fontId="3"/>
  </si>
  <si>
    <r>
      <rPr>
        <sz val="10"/>
        <rFont val="游明朝"/>
        <family val="1"/>
        <charset val="128"/>
      </rPr>
      <t>総人口</t>
    </r>
    <r>
      <rPr>
        <vertAlign val="superscript"/>
        <sz val="10"/>
        <color rgb="FF0000FF"/>
        <rFont val="游明朝"/>
        <family val="1"/>
        <charset val="128"/>
      </rPr>
      <t>（</t>
    </r>
    <r>
      <rPr>
        <vertAlign val="superscript"/>
        <sz val="10"/>
        <color rgb="FF0000FF"/>
        <rFont val="Times New Roman"/>
        <family val="1"/>
      </rPr>
      <t>1</t>
    </r>
    <r>
      <rPr>
        <vertAlign val="superscript"/>
        <sz val="10"/>
        <color rgb="FF0000FF"/>
        <rFont val="游明朝"/>
        <family val="1"/>
        <charset val="128"/>
      </rPr>
      <t>）</t>
    </r>
    <rPh sb="0" eb="1">
      <t>そう</t>
    </rPh>
    <phoneticPr fontId="4" type="noConversion"/>
  </si>
  <si>
    <r>
      <rPr>
        <sz val="10"/>
        <rFont val="游明朝"/>
        <family val="1"/>
        <charset val="128"/>
      </rPr>
      <t>名目額</t>
    </r>
    <r>
      <rPr>
        <vertAlign val="superscript"/>
        <sz val="10"/>
        <color rgb="FF0000FF"/>
        <rFont val="游明朝"/>
        <family val="1"/>
        <charset val="128"/>
      </rPr>
      <t>（</t>
    </r>
    <r>
      <rPr>
        <vertAlign val="superscript"/>
        <sz val="10"/>
        <color rgb="FF0000FF"/>
        <rFont val="Times New Roman"/>
        <family val="1"/>
      </rPr>
      <t>5</t>
    </r>
    <r>
      <rPr>
        <vertAlign val="superscript"/>
        <sz val="10"/>
        <color rgb="FF0000FF"/>
        <rFont val="游明朝"/>
        <family val="1"/>
        <charset val="128"/>
      </rPr>
      <t>）</t>
    </r>
    <rPh sb="0" eb="2">
      <t>めいもく</t>
    </rPh>
    <rPh sb="2" eb="3">
      <t>がく</t>
    </rPh>
    <phoneticPr fontId="4" type="noConversion"/>
  </si>
  <si>
    <r>
      <rPr>
        <sz val="10"/>
        <rFont val="游明朝"/>
        <family val="1"/>
        <charset val="128"/>
      </rPr>
      <t>名目額</t>
    </r>
    <r>
      <rPr>
        <vertAlign val="superscript"/>
        <sz val="10"/>
        <color rgb="FF0000FF"/>
        <rFont val="游明朝"/>
        <family val="1"/>
        <charset val="128"/>
      </rPr>
      <t>（</t>
    </r>
    <r>
      <rPr>
        <vertAlign val="superscript"/>
        <sz val="10"/>
        <color rgb="FF0000FF"/>
        <rFont val="Times New Roman"/>
        <family val="1"/>
      </rPr>
      <t>3</t>
    </r>
    <r>
      <rPr>
        <vertAlign val="superscript"/>
        <sz val="10"/>
        <color rgb="FF0000FF"/>
        <rFont val="游明朝"/>
        <family val="1"/>
        <charset val="128"/>
      </rPr>
      <t>）（</t>
    </r>
    <r>
      <rPr>
        <vertAlign val="superscript"/>
        <sz val="10"/>
        <color rgb="FF0000FF"/>
        <rFont val="Times New Roman"/>
        <family val="1"/>
      </rPr>
      <t>4</t>
    </r>
    <r>
      <rPr>
        <vertAlign val="superscript"/>
        <sz val="10"/>
        <color rgb="FF0000FF"/>
        <rFont val="游明朝"/>
        <family val="1"/>
        <charset val="128"/>
      </rPr>
      <t>）（</t>
    </r>
    <r>
      <rPr>
        <vertAlign val="superscript"/>
        <sz val="10"/>
        <color rgb="FF0000FF"/>
        <rFont val="Times New Roman"/>
        <family val="1"/>
      </rPr>
      <t>5</t>
    </r>
    <r>
      <rPr>
        <vertAlign val="superscript"/>
        <sz val="10"/>
        <color rgb="FF0000FF"/>
        <rFont val="游明朝"/>
        <family val="1"/>
        <charset val="128"/>
      </rPr>
      <t>）</t>
    </r>
    <rPh sb="0" eb="2">
      <t>めいもく</t>
    </rPh>
    <rPh sb="2" eb="3">
      <t>がく</t>
    </rPh>
    <phoneticPr fontId="4" type="noConversion"/>
  </si>
  <si>
    <t>Rosstat HP</t>
    <phoneticPr fontId="3"/>
  </si>
  <si>
    <r>
      <rPr>
        <sz val="10"/>
        <rFont val="游明朝"/>
        <family val="1"/>
        <charset val="128"/>
      </rPr>
      <t>実質増減率</t>
    </r>
    <r>
      <rPr>
        <vertAlign val="superscript"/>
        <sz val="10"/>
        <color rgb="FFFF0000"/>
        <rFont val="游明朝"/>
        <family val="1"/>
        <charset val="128"/>
      </rPr>
      <t/>
    </r>
    <rPh sb="0" eb="2">
      <t>ジッシツ</t>
    </rPh>
    <rPh sb="2" eb="4">
      <t>ゾウゲン</t>
    </rPh>
    <rPh sb="4" eb="5">
      <t>リツ</t>
    </rPh>
    <phoneticPr fontId="3"/>
  </si>
  <si>
    <t>Rosstat HP</t>
    <phoneticPr fontId="3"/>
  </si>
  <si>
    <r>
      <rPr>
        <sz val="10"/>
        <rFont val="游明朝"/>
        <family val="1"/>
        <charset val="128"/>
      </rPr>
      <t>％（対前年比）</t>
    </r>
    <rPh sb="2" eb="3">
      <t>たい</t>
    </rPh>
    <rPh sb="3" eb="6">
      <t>ぜんねんひ</t>
    </rPh>
    <phoneticPr fontId="4" type="noConversion"/>
  </si>
  <si>
    <r>
      <rPr>
        <sz val="10"/>
        <rFont val="游明朝"/>
        <family val="1"/>
        <charset val="128"/>
      </rPr>
      <t>人口</t>
    </r>
    <r>
      <rPr>
        <sz val="10"/>
        <rFont val="Times New Roman"/>
        <family val="1"/>
      </rPr>
      <t>1</t>
    </r>
    <r>
      <rPr>
        <sz val="10"/>
        <rFont val="游明朝"/>
        <family val="1"/>
        <charset val="128"/>
      </rPr>
      <t>人当たり・名目額</t>
    </r>
    <r>
      <rPr>
        <vertAlign val="superscript"/>
        <sz val="10"/>
        <color rgb="FF0000FF"/>
        <rFont val="游明朝"/>
        <family val="1"/>
        <charset val="128"/>
      </rPr>
      <t>（</t>
    </r>
    <r>
      <rPr>
        <vertAlign val="superscript"/>
        <sz val="10"/>
        <color rgb="FF0000FF"/>
        <rFont val="Times New Roman"/>
        <family val="1"/>
      </rPr>
      <t>1</t>
    </r>
    <r>
      <rPr>
        <vertAlign val="superscript"/>
        <sz val="10"/>
        <color rgb="FF0000FF"/>
        <rFont val="游明朝"/>
        <family val="1"/>
        <charset val="128"/>
      </rPr>
      <t>）（</t>
    </r>
    <r>
      <rPr>
        <vertAlign val="superscript"/>
        <sz val="10"/>
        <color rgb="FF0000FF"/>
        <rFont val="Times New Roman"/>
        <family val="1"/>
      </rPr>
      <t>4</t>
    </r>
    <r>
      <rPr>
        <vertAlign val="superscript"/>
        <sz val="10"/>
        <color rgb="FF0000FF"/>
        <rFont val="游明朝"/>
        <family val="1"/>
        <charset val="128"/>
      </rPr>
      <t>）</t>
    </r>
    <rPh sb="0" eb="2">
      <t>じんこう</t>
    </rPh>
    <rPh sb="3" eb="4">
      <t>にん</t>
    </rPh>
    <rPh sb="4" eb="5">
      <t>あ</t>
    </rPh>
    <rPh sb="8" eb="10">
      <t>めいもく</t>
    </rPh>
    <rPh sb="10" eb="11">
      <t>がく</t>
    </rPh>
    <phoneticPr fontId="4" type="noConversion"/>
  </si>
  <si>
    <r>
      <rPr>
        <sz val="10"/>
        <rFont val="游明朝"/>
        <family val="1"/>
        <charset val="128"/>
      </rPr>
      <t>小売販売高・名目額</t>
    </r>
    <r>
      <rPr>
        <vertAlign val="superscript"/>
        <sz val="10"/>
        <color rgb="FF0000FF"/>
        <rFont val="游明朝"/>
        <family val="1"/>
        <charset val="128"/>
      </rPr>
      <t>（</t>
    </r>
    <r>
      <rPr>
        <vertAlign val="superscript"/>
        <sz val="10"/>
        <color rgb="FF0000FF"/>
        <rFont val="Times New Roman"/>
        <family val="1"/>
      </rPr>
      <t>5</t>
    </r>
    <r>
      <rPr>
        <vertAlign val="superscript"/>
        <sz val="10"/>
        <color rgb="FF0000FF"/>
        <rFont val="游明朝"/>
        <family val="1"/>
        <charset val="128"/>
      </rPr>
      <t>）</t>
    </r>
    <rPh sb="2" eb="4">
      <t>ﾊﾝﾊﾞｲ</t>
    </rPh>
    <rPh sb="6" eb="8">
      <t>めいもく</t>
    </rPh>
    <rPh sb="8" eb="9">
      <t>がく</t>
    </rPh>
    <phoneticPr fontId="4" type="noConversion"/>
  </si>
  <si>
    <t>CBR HP</t>
    <phoneticPr fontId="3"/>
  </si>
  <si>
    <t>M2</t>
    <phoneticPr fontId="4" type="noConversion"/>
  </si>
  <si>
    <r>
      <t>1,000</t>
    </r>
    <r>
      <rPr>
        <sz val="10"/>
        <rFont val="游明朝"/>
        <family val="1"/>
        <charset val="128"/>
      </rPr>
      <t>人（年平均）</t>
    </r>
    <r>
      <rPr>
        <vertAlign val="superscript"/>
        <sz val="10"/>
        <color rgb="FF0000FF"/>
        <rFont val="游明朝"/>
        <family val="1"/>
        <charset val="128"/>
      </rPr>
      <t>（</t>
    </r>
    <r>
      <rPr>
        <vertAlign val="superscript"/>
        <sz val="10"/>
        <color rgb="FF0000FF"/>
        <rFont val="Times New Roman"/>
        <family val="1"/>
      </rPr>
      <t>2</t>
    </r>
    <r>
      <rPr>
        <vertAlign val="superscript"/>
        <sz val="10"/>
        <color rgb="FF0000FF"/>
        <rFont val="游明朝"/>
        <family val="1"/>
        <charset val="128"/>
      </rPr>
      <t>）</t>
    </r>
    <rPh sb="5" eb="6">
      <t>ﾆﾝ</t>
    </rPh>
    <phoneticPr fontId="4" type="noConversion"/>
  </si>
  <si>
    <r>
      <rPr>
        <sz val="10"/>
        <rFont val="游明朝"/>
        <family val="1"/>
        <charset val="128"/>
      </rPr>
      <t>増減率</t>
    </r>
    <rPh sb="0" eb="2">
      <t>ぞうげん</t>
    </rPh>
    <rPh sb="2" eb="3">
      <t>りつ</t>
    </rPh>
    <phoneticPr fontId="4" type="noConversion"/>
  </si>
  <si>
    <r>
      <rPr>
        <sz val="10"/>
        <rFont val="游明朝"/>
        <family val="1"/>
        <charset val="128"/>
      </rPr>
      <t>％（対前年同期比）</t>
    </r>
    <rPh sb="2" eb="3">
      <t>たい</t>
    </rPh>
    <rPh sb="3" eb="5">
      <t>ｾﾞﾝﾈﾝ</t>
    </rPh>
    <rPh sb="5" eb="8">
      <t>ﾄﾞｳｷﾋ</t>
    </rPh>
    <phoneticPr fontId="4" type="noConversion"/>
  </si>
  <si>
    <r>
      <rPr>
        <sz val="10"/>
        <rFont val="游明朝"/>
        <family val="1"/>
        <charset val="128"/>
      </rPr>
      <t>労働</t>
    </r>
    <rPh sb="0" eb="2">
      <t>ロウドウ</t>
    </rPh>
    <phoneticPr fontId="3"/>
  </si>
  <si>
    <r>
      <rPr>
        <sz val="10"/>
        <rFont val="游明朝"/>
        <family val="1"/>
        <charset val="128"/>
      </rPr>
      <t>財政（統合予算）</t>
    </r>
    <rPh sb="0" eb="2">
      <t>ざいせい</t>
    </rPh>
    <phoneticPr fontId="4" type="noConversion"/>
  </si>
  <si>
    <r>
      <rPr>
        <sz val="11"/>
        <rFont val="游明朝"/>
        <family val="1"/>
        <charset val="128"/>
      </rPr>
      <t>失業者数と経済活動人口を用いて算定。</t>
    </r>
    <rPh sb="0" eb="2">
      <t>シツギョウ</t>
    </rPh>
    <rPh sb="2" eb="3">
      <t>シャ</t>
    </rPh>
    <rPh sb="3" eb="4">
      <t>スウ</t>
    </rPh>
    <rPh sb="5" eb="7">
      <t>ケイザイ</t>
    </rPh>
    <rPh sb="7" eb="9">
      <t>カツドウ</t>
    </rPh>
    <rPh sb="9" eb="11">
      <t>ジンコウ</t>
    </rPh>
    <rPh sb="12" eb="13">
      <t>モチ</t>
    </rPh>
    <rPh sb="15" eb="17">
      <t>サンテイ</t>
    </rPh>
    <phoneticPr fontId="3"/>
  </si>
  <si>
    <r>
      <rPr>
        <sz val="11"/>
        <rFont val="游明朝"/>
        <family val="1"/>
        <charset val="128"/>
      </rPr>
      <t>固定資本投資額</t>
    </r>
    <rPh sb="0" eb="2">
      <t>コテイ</t>
    </rPh>
    <rPh sb="2" eb="4">
      <t>シホン</t>
    </rPh>
    <rPh sb="4" eb="6">
      <t>トウシ</t>
    </rPh>
    <rPh sb="6" eb="7">
      <t>ガク</t>
    </rPh>
    <phoneticPr fontId="3"/>
  </si>
  <si>
    <r>
      <rPr>
        <sz val="11"/>
        <rFont val="游明朝"/>
        <family val="1"/>
        <charset val="128"/>
      </rPr>
      <t>固定資本投資・成長率</t>
    </r>
    <rPh sb="0" eb="2">
      <t>コテイ</t>
    </rPh>
    <rPh sb="2" eb="4">
      <t>シホン</t>
    </rPh>
    <rPh sb="4" eb="6">
      <t>トウシ</t>
    </rPh>
    <rPh sb="7" eb="10">
      <t>セイチョウリツ</t>
    </rPh>
    <phoneticPr fontId="3"/>
  </si>
  <si>
    <r>
      <rPr>
        <sz val="11"/>
        <rFont val="游明朝"/>
        <family val="1"/>
        <charset val="128"/>
      </rPr>
      <t>鉱工業・成長率</t>
    </r>
    <rPh sb="0" eb="3">
      <t>コウコウギョウ</t>
    </rPh>
    <rPh sb="4" eb="7">
      <t>セイチョウリツ</t>
    </rPh>
    <phoneticPr fontId="3"/>
  </si>
  <si>
    <r>
      <rPr>
        <sz val="11"/>
        <rFont val="游明朝"/>
        <family val="1"/>
        <charset val="128"/>
      </rPr>
      <t>農業・成長率</t>
    </r>
    <rPh sb="0" eb="2">
      <t>ノウギョウ</t>
    </rPh>
    <rPh sb="3" eb="6">
      <t>セイチョウリツ</t>
    </rPh>
    <phoneticPr fontId="3"/>
  </si>
  <si>
    <r>
      <rPr>
        <sz val="11"/>
        <rFont val="游明朝"/>
        <family val="1"/>
        <charset val="128"/>
      </rPr>
      <t>小売・販売額</t>
    </r>
    <rPh sb="0" eb="2">
      <t>コウ</t>
    </rPh>
    <rPh sb="3" eb="5">
      <t>ハンバイ</t>
    </rPh>
    <rPh sb="5" eb="6">
      <t>ガク</t>
    </rPh>
    <phoneticPr fontId="3"/>
  </si>
  <si>
    <r>
      <rPr>
        <sz val="11"/>
        <rFont val="游明朝"/>
        <family val="1"/>
        <charset val="128"/>
      </rPr>
      <t>小売・成長率</t>
    </r>
    <rPh sb="0" eb="2">
      <t>コウ</t>
    </rPh>
    <rPh sb="3" eb="6">
      <t>セイチョウリツ</t>
    </rPh>
    <phoneticPr fontId="3"/>
  </si>
  <si>
    <r>
      <rPr>
        <sz val="11"/>
        <rFont val="游明朝"/>
        <family val="1"/>
        <charset val="128"/>
      </rPr>
      <t>物価上昇率</t>
    </r>
    <rPh sb="0" eb="2">
      <t>ブッカ</t>
    </rPh>
    <rPh sb="2" eb="4">
      <t>ジョウショウ</t>
    </rPh>
    <rPh sb="4" eb="5">
      <t>リツ</t>
    </rPh>
    <phoneticPr fontId="3"/>
  </si>
  <si>
    <r>
      <rPr>
        <sz val="11"/>
        <rFont val="游明朝"/>
        <family val="1"/>
        <charset val="128"/>
      </rPr>
      <t>通貨供給量</t>
    </r>
    <rPh sb="0" eb="2">
      <t>ツウカ</t>
    </rPh>
    <rPh sb="2" eb="4">
      <t>キョウキュウ</t>
    </rPh>
    <rPh sb="4" eb="5">
      <t>リョウ</t>
    </rPh>
    <phoneticPr fontId="3"/>
  </si>
  <si>
    <r>
      <rPr>
        <sz val="10"/>
        <rFont val="游明朝"/>
        <family val="1"/>
        <charset val="128"/>
      </rPr>
      <t>収支（歳入－歳出）</t>
    </r>
    <rPh sb="3" eb="5">
      <t>サイニュウ</t>
    </rPh>
    <rPh sb="6" eb="8">
      <t>サイシュツ</t>
    </rPh>
    <phoneticPr fontId="3"/>
  </si>
  <si>
    <r>
      <rPr>
        <sz val="10"/>
        <rFont val="游明朝"/>
        <family val="1"/>
        <charset val="128"/>
      </rPr>
      <t>為替相場</t>
    </r>
    <rPh sb="0" eb="2">
      <t>カワセ</t>
    </rPh>
    <rPh sb="2" eb="4">
      <t>ソウバ</t>
    </rPh>
    <phoneticPr fontId="3"/>
  </si>
  <si>
    <r>
      <rPr>
        <sz val="11"/>
        <rFont val="游明朝"/>
        <family val="1"/>
        <charset val="128"/>
      </rPr>
      <t>統合財政</t>
    </r>
    <rPh sb="0" eb="2">
      <t>トウゴウ</t>
    </rPh>
    <rPh sb="2" eb="4">
      <t>ザイセイ</t>
    </rPh>
    <phoneticPr fontId="3"/>
  </si>
  <si>
    <r>
      <rPr>
        <sz val="11"/>
        <rFont val="游明朝"/>
        <family val="1"/>
        <charset val="128"/>
      </rPr>
      <t>貿易・輸出</t>
    </r>
    <rPh sb="0" eb="2">
      <t>ボウエキ</t>
    </rPh>
    <rPh sb="3" eb="5">
      <t>ユシュツ</t>
    </rPh>
    <phoneticPr fontId="3"/>
  </si>
  <si>
    <r>
      <rPr>
        <sz val="11"/>
        <rFont val="游明朝"/>
        <family val="1"/>
        <charset val="128"/>
      </rPr>
      <t>貿易・輸入</t>
    </r>
    <rPh sb="0" eb="2">
      <t>ボウエキ</t>
    </rPh>
    <rPh sb="3" eb="5">
      <t>ユニュウ</t>
    </rPh>
    <phoneticPr fontId="3"/>
  </si>
  <si>
    <r>
      <rPr>
        <sz val="10"/>
        <rFont val="游明朝"/>
        <family val="1"/>
        <charset val="128"/>
      </rPr>
      <t>外国貿易（通関統計）</t>
    </r>
    <rPh sb="5" eb="7">
      <t>ﾂｳｶﾝ</t>
    </rPh>
    <rPh sb="7" eb="9">
      <t>ﾄｳｹｲ</t>
    </rPh>
    <phoneticPr fontId="4" type="noConversion"/>
  </si>
  <si>
    <r>
      <rPr>
        <sz val="10"/>
        <rFont val="游明朝"/>
        <family val="1"/>
        <charset val="128"/>
      </rPr>
      <t>合計</t>
    </r>
    <rPh sb="0" eb="2">
      <t>ゴウケイ</t>
    </rPh>
    <phoneticPr fontId="5"/>
  </si>
  <si>
    <r>
      <rPr>
        <sz val="10"/>
        <rFont val="游明朝"/>
        <family val="1"/>
        <charset val="128"/>
      </rPr>
      <t>株式資本</t>
    </r>
    <rPh sb="0" eb="2">
      <t>カブシキ</t>
    </rPh>
    <rPh sb="2" eb="4">
      <t>シホン</t>
    </rPh>
    <phoneticPr fontId="5"/>
  </si>
  <si>
    <r>
      <rPr>
        <sz val="10"/>
        <rFont val="游明朝"/>
        <family val="1"/>
        <charset val="128"/>
      </rPr>
      <t>対内（債務）</t>
    </r>
    <rPh sb="0" eb="2">
      <t>タイナイ</t>
    </rPh>
    <rPh sb="3" eb="5">
      <t>サイム</t>
    </rPh>
    <phoneticPr fontId="5"/>
  </si>
  <si>
    <r>
      <rPr>
        <sz val="10"/>
        <rFont val="游明朝"/>
        <family val="1"/>
        <charset val="128"/>
      </rPr>
      <t>総人口</t>
    </r>
    <r>
      <rPr>
        <vertAlign val="superscript"/>
        <sz val="10"/>
        <color rgb="FF0000FF"/>
        <rFont val="游明朝"/>
        <family val="1"/>
        <charset val="128"/>
      </rPr>
      <t/>
    </r>
    <rPh sb="0" eb="1">
      <t>そう</t>
    </rPh>
    <phoneticPr fontId="4" type="noConversion"/>
  </si>
  <si>
    <r>
      <rPr>
        <sz val="10"/>
        <rFont val="游明朝"/>
        <family val="1"/>
        <charset val="128"/>
      </rPr>
      <t>付表</t>
    </r>
    <r>
      <rPr>
        <sz val="10"/>
        <rFont val="Times New Roman"/>
        <family val="1"/>
      </rPr>
      <t>2</t>
    </r>
    <r>
      <rPr>
        <sz val="10"/>
        <rFont val="游明朝"/>
        <family val="1"/>
        <charset val="128"/>
      </rPr>
      <t>－</t>
    </r>
    <r>
      <rPr>
        <sz val="10"/>
        <rFont val="Times New Roman"/>
        <family val="1"/>
      </rPr>
      <t>2</t>
    </r>
    <r>
      <rPr>
        <sz val="10"/>
        <rFont val="游明朝"/>
        <family val="1"/>
        <charset val="128"/>
      </rPr>
      <t>　ロシア極東連邦管区の統計データ</t>
    </r>
    <rPh sb="0" eb="2">
      <t>フヒョウ</t>
    </rPh>
    <phoneticPr fontId="3"/>
  </si>
  <si>
    <r>
      <rPr>
        <sz val="10"/>
        <rFont val="游明朝"/>
        <family val="1"/>
        <charset val="128"/>
      </rPr>
      <t>農業生産・実質増減率</t>
    </r>
    <r>
      <rPr>
        <vertAlign val="superscript"/>
        <sz val="10"/>
        <color rgb="FF0000FF"/>
        <rFont val="游明朝"/>
        <family val="1"/>
        <charset val="128"/>
      </rPr>
      <t>（</t>
    </r>
    <r>
      <rPr>
        <vertAlign val="superscript"/>
        <sz val="10"/>
        <color rgb="FF0000FF"/>
        <rFont val="Times New Roman"/>
        <family val="1"/>
      </rPr>
      <t>5</t>
    </r>
    <r>
      <rPr>
        <vertAlign val="superscript"/>
        <sz val="10"/>
        <color rgb="FF0000FF"/>
        <rFont val="游明朝"/>
        <family val="1"/>
        <charset val="128"/>
      </rPr>
      <t>）</t>
    </r>
    <rPh sb="0" eb="2">
      <t>のうぎょう</t>
    </rPh>
    <rPh sb="2" eb="4">
      <t>せいさん</t>
    </rPh>
    <rPh sb="5" eb="7">
      <t>ｼﾞｯｼﾂ</t>
    </rPh>
    <rPh sb="7" eb="9">
      <t>ｿﾞｳｹﾞﾝ</t>
    </rPh>
    <rPh sb="9" eb="10">
      <t>ﾘﾂ</t>
    </rPh>
    <phoneticPr fontId="4" type="noConversion"/>
  </si>
  <si>
    <r>
      <rPr>
        <sz val="10"/>
        <rFont val="游明朝"/>
        <family val="1"/>
        <charset val="128"/>
      </rPr>
      <t>％（対前年</t>
    </r>
    <r>
      <rPr>
        <sz val="10"/>
        <rFont val="Times New Roman"/>
        <family val="1"/>
      </rPr>
      <t>12</t>
    </r>
    <r>
      <rPr>
        <sz val="10"/>
        <rFont val="游明朝"/>
        <family val="1"/>
        <charset val="128"/>
      </rPr>
      <t>月比）</t>
    </r>
    <phoneticPr fontId="3"/>
  </si>
  <si>
    <t>合計</t>
    <rPh sb="0" eb="2">
      <t>ゴウケイ</t>
    </rPh>
    <phoneticPr fontId="3"/>
  </si>
  <si>
    <r>
      <rPr>
        <sz val="10"/>
        <rFont val="游明朝"/>
        <family val="1"/>
        <charset val="128"/>
      </rPr>
      <t>総貿易高</t>
    </r>
    <rPh sb="0" eb="1">
      <t>ソウ</t>
    </rPh>
    <rPh sb="1" eb="3">
      <t>ボウエキ</t>
    </rPh>
    <rPh sb="3" eb="4">
      <t>ダカ</t>
    </rPh>
    <phoneticPr fontId="3"/>
  </si>
  <si>
    <r>
      <rPr>
        <sz val="10"/>
        <rFont val="游明朝"/>
        <family val="1"/>
        <charset val="128"/>
      </rPr>
      <t>小売販売高・名目額</t>
    </r>
    <rPh sb="2" eb="4">
      <t>ﾊﾝﾊﾞｲ</t>
    </rPh>
    <rPh sb="6" eb="8">
      <t>めいもく</t>
    </rPh>
    <rPh sb="8" eb="9">
      <t>がく</t>
    </rPh>
    <phoneticPr fontId="4" type="noConversion"/>
  </si>
  <si>
    <r>
      <rPr>
        <sz val="10"/>
        <rFont val="游明朝"/>
        <family val="1"/>
        <charset val="128"/>
      </rPr>
      <t>小売販売高・実質増減率</t>
    </r>
    <rPh sb="6" eb="8">
      <t>ｼﾞｯｼﾂ</t>
    </rPh>
    <rPh sb="8" eb="10">
      <t>ｿﾞｳｹﾞﾝ</t>
    </rPh>
    <rPh sb="10" eb="11">
      <t>ﾘﾂ</t>
    </rPh>
    <phoneticPr fontId="4" type="noConversion"/>
  </si>
  <si>
    <r>
      <rPr>
        <sz val="10"/>
        <rFont val="游明朝"/>
        <family val="1"/>
        <charset val="128"/>
      </rPr>
      <t>合計</t>
    </r>
    <rPh sb="0" eb="2">
      <t>ゴウケイ</t>
    </rPh>
    <phoneticPr fontId="3"/>
  </si>
  <si>
    <r>
      <rPr>
        <sz val="10"/>
        <rFont val="游明朝"/>
        <family val="1"/>
        <charset val="128"/>
      </rPr>
      <t>貿易収支</t>
    </r>
    <rPh sb="0" eb="2">
      <t>ボウエキ</t>
    </rPh>
    <rPh sb="2" eb="4">
      <t>シュウシ</t>
    </rPh>
    <phoneticPr fontId="3"/>
  </si>
  <si>
    <r>
      <t>100</t>
    </r>
    <r>
      <rPr>
        <sz val="10"/>
        <rFont val="游明朝"/>
        <family val="1"/>
        <charset val="128"/>
      </rPr>
      <t>万ドル</t>
    </r>
    <rPh sb="3" eb="4">
      <t>マン</t>
    </rPh>
    <phoneticPr fontId="3"/>
  </si>
  <si>
    <t>-</t>
  </si>
  <si>
    <t>-</t>
    <phoneticPr fontId="3"/>
  </si>
  <si>
    <r>
      <rPr>
        <sz val="10"/>
        <rFont val="游明朝"/>
        <family val="1"/>
        <charset val="128"/>
      </rPr>
      <t>面積</t>
    </r>
    <r>
      <rPr>
        <vertAlign val="superscript"/>
        <sz val="10"/>
        <color rgb="FF0000FF"/>
        <rFont val="游明朝"/>
        <family val="1"/>
        <charset val="128"/>
      </rPr>
      <t>（</t>
    </r>
    <r>
      <rPr>
        <vertAlign val="superscript"/>
        <sz val="10"/>
        <color rgb="FF0000FF"/>
        <rFont val="Times New Roman"/>
        <family val="1"/>
      </rPr>
      <t>1</t>
    </r>
    <r>
      <rPr>
        <vertAlign val="superscript"/>
        <sz val="10"/>
        <color rgb="FF0000FF"/>
        <rFont val="游明朝"/>
        <family val="1"/>
        <charset val="128"/>
      </rPr>
      <t>）</t>
    </r>
    <rPh sb="0" eb="2">
      <t>メンセキ</t>
    </rPh>
    <phoneticPr fontId="3"/>
  </si>
  <si>
    <r>
      <t>1,000</t>
    </r>
    <r>
      <rPr>
        <sz val="10"/>
        <rFont val="游明朝"/>
        <family val="1"/>
        <charset val="128"/>
      </rPr>
      <t>㎢</t>
    </r>
    <phoneticPr fontId="3"/>
  </si>
  <si>
    <t>合計</t>
    <rPh sb="0" eb="2">
      <t>ゴウケイ</t>
    </rPh>
    <phoneticPr fontId="3"/>
  </si>
  <si>
    <r>
      <rPr>
        <sz val="10"/>
        <rFont val="游明朝"/>
        <family val="1"/>
        <charset val="128"/>
      </rPr>
      <t>人口</t>
    </r>
    <r>
      <rPr>
        <vertAlign val="superscript"/>
        <sz val="10"/>
        <color rgb="FF0000FF"/>
        <rFont val="游明朝"/>
        <family val="1"/>
        <charset val="128"/>
      </rPr>
      <t>（2）</t>
    </r>
    <rPh sb="0" eb="2">
      <t>ジンコウ</t>
    </rPh>
    <phoneticPr fontId="3"/>
  </si>
  <si>
    <r>
      <rPr>
        <sz val="10"/>
        <rFont val="游明朝"/>
        <family val="1"/>
        <charset val="128"/>
      </rPr>
      <t>ロシア連邦（</t>
    </r>
    <r>
      <rPr>
        <sz val="10"/>
        <rFont val="Times New Roman"/>
        <family val="1"/>
      </rPr>
      <t>10</t>
    </r>
    <r>
      <rPr>
        <sz val="10"/>
        <rFont val="游明朝"/>
        <family val="1"/>
        <charset val="128"/>
      </rPr>
      <t>億ルーブル）</t>
    </r>
    <rPh sb="3" eb="5">
      <t>レンポウ</t>
    </rPh>
    <phoneticPr fontId="3"/>
  </si>
  <si>
    <r>
      <rPr>
        <sz val="10"/>
        <rFont val="游明朝"/>
        <family val="1"/>
        <charset val="128"/>
      </rPr>
      <t>ロシア連邦</t>
    </r>
    <rPh sb="3" eb="5">
      <t>レンポウ</t>
    </rPh>
    <phoneticPr fontId="3"/>
  </si>
  <si>
    <r>
      <rPr>
        <sz val="10"/>
        <rFont val="游明朝"/>
        <family val="1"/>
        <charset val="128"/>
      </rPr>
      <t>付表</t>
    </r>
    <r>
      <rPr>
        <sz val="10"/>
        <rFont val="Times New Roman"/>
        <family val="1"/>
      </rPr>
      <t>2</t>
    </r>
    <r>
      <rPr>
        <sz val="10"/>
        <rFont val="游明朝"/>
        <family val="1"/>
        <charset val="128"/>
      </rPr>
      <t>－</t>
    </r>
    <r>
      <rPr>
        <sz val="10"/>
        <rFont val="Times New Roman"/>
        <family val="1"/>
      </rPr>
      <t>3</t>
    </r>
    <r>
      <rPr>
        <sz val="10"/>
        <rFont val="游明朝"/>
        <family val="1"/>
        <charset val="128"/>
      </rPr>
      <t>　ロシア極東・シベリアの統計データ（</t>
    </r>
    <r>
      <rPr>
        <sz val="10"/>
        <rFont val="Times New Roman"/>
        <family val="1"/>
      </rPr>
      <t>1</t>
    </r>
    <r>
      <rPr>
        <sz val="10"/>
        <rFont val="游明朝"/>
        <family val="1"/>
        <charset val="128"/>
      </rPr>
      <t>）</t>
    </r>
    <phoneticPr fontId="3"/>
  </si>
  <si>
    <r>
      <rPr>
        <sz val="10"/>
        <rFont val="游明朝"/>
        <family val="1"/>
        <charset val="128"/>
      </rPr>
      <t>地域内総生産（</t>
    </r>
    <r>
      <rPr>
        <sz val="10"/>
        <rFont val="Times New Roman"/>
        <family val="1"/>
      </rPr>
      <t>Gross Regional Product</t>
    </r>
    <r>
      <rPr>
        <sz val="10"/>
        <rFont val="游明朝"/>
        <family val="1"/>
        <charset val="128"/>
      </rPr>
      <t>：基本価格表示）・名目額：</t>
    </r>
    <r>
      <rPr>
        <sz val="10"/>
        <rFont val="Times New Roman"/>
        <family val="1"/>
      </rPr>
      <t>100</t>
    </r>
    <r>
      <rPr>
        <sz val="10"/>
        <rFont val="游明朝"/>
        <family val="1"/>
        <charset val="128"/>
      </rPr>
      <t>万ルーブル</t>
    </r>
    <rPh sb="30" eb="32">
      <t>キホン</t>
    </rPh>
    <rPh sb="32" eb="34">
      <t>カカク</t>
    </rPh>
    <rPh sb="34" eb="36">
      <t>ヒョウジ</t>
    </rPh>
    <rPh sb="38" eb="40">
      <t>メイモク</t>
    </rPh>
    <rPh sb="40" eb="41">
      <t>ガク</t>
    </rPh>
    <rPh sb="45" eb="46">
      <t>マン</t>
    </rPh>
    <phoneticPr fontId="3"/>
  </si>
  <si>
    <r>
      <rPr>
        <sz val="10"/>
        <rFont val="游明朝"/>
        <family val="1"/>
        <charset val="128"/>
      </rPr>
      <t>付表</t>
    </r>
    <r>
      <rPr>
        <sz val="10"/>
        <rFont val="Times New Roman"/>
        <family val="1"/>
      </rPr>
      <t>2</t>
    </r>
    <r>
      <rPr>
        <sz val="10"/>
        <rFont val="游明朝"/>
        <family val="1"/>
        <charset val="128"/>
      </rPr>
      <t>－</t>
    </r>
    <r>
      <rPr>
        <sz val="10"/>
        <rFont val="Times New Roman"/>
        <family val="1"/>
      </rPr>
      <t>3</t>
    </r>
    <r>
      <rPr>
        <sz val="10"/>
        <rFont val="游明朝"/>
        <family val="1"/>
        <charset val="128"/>
      </rPr>
      <t>　ロシア極東・シベリアの統計データ（</t>
    </r>
    <r>
      <rPr>
        <sz val="10"/>
        <rFont val="Times New Roman"/>
        <family val="1"/>
      </rPr>
      <t>3</t>
    </r>
    <r>
      <rPr>
        <sz val="10"/>
        <rFont val="游明朝"/>
        <family val="1"/>
        <charset val="128"/>
      </rPr>
      <t>）</t>
    </r>
    <phoneticPr fontId="3"/>
  </si>
  <si>
    <r>
      <rPr>
        <sz val="10"/>
        <color indexed="8"/>
        <rFont val="游明朝"/>
        <family val="1"/>
        <charset val="128"/>
      </rPr>
      <t>合計</t>
    </r>
    <rPh sb="0" eb="2">
      <t>ゴウケイ</t>
    </rPh>
    <phoneticPr fontId="3"/>
  </si>
  <si>
    <r>
      <rPr>
        <sz val="10"/>
        <rFont val="游明朝"/>
        <family val="1"/>
        <charset val="128"/>
      </rPr>
      <t>合計</t>
    </r>
    <rPh sb="0" eb="2">
      <t>ゴウケイ</t>
    </rPh>
    <phoneticPr fontId="3"/>
  </si>
  <si>
    <r>
      <rPr>
        <sz val="10"/>
        <rFont val="游明朝"/>
        <family val="1"/>
        <charset val="128"/>
      </rPr>
      <t>チュコト自治管区</t>
    </r>
    <phoneticPr fontId="3"/>
  </si>
  <si>
    <r>
      <rPr>
        <sz val="11"/>
        <rFont val="游明朝"/>
        <family val="1"/>
        <charset val="128"/>
      </rPr>
      <t>付表</t>
    </r>
    <r>
      <rPr>
        <sz val="11"/>
        <rFont val="Times New Roman"/>
        <family val="1"/>
      </rPr>
      <t>2</t>
    </r>
    <r>
      <rPr>
        <sz val="11"/>
        <rFont val="游明朝"/>
        <family val="1"/>
        <charset val="128"/>
      </rPr>
      <t>－</t>
    </r>
    <r>
      <rPr>
        <sz val="11"/>
        <rFont val="Times New Roman"/>
        <family val="1"/>
      </rPr>
      <t>3</t>
    </r>
    <r>
      <rPr>
        <sz val="11"/>
        <rFont val="游明朝"/>
        <family val="1"/>
        <charset val="128"/>
      </rPr>
      <t>（</t>
    </r>
    <r>
      <rPr>
        <sz val="11"/>
        <rFont val="Times New Roman"/>
        <family val="1"/>
      </rPr>
      <t>1</t>
    </r>
    <r>
      <rPr>
        <sz val="11"/>
        <rFont val="游明朝"/>
        <family val="1"/>
        <charset val="128"/>
      </rPr>
      <t>）</t>
    </r>
    <rPh sb="0" eb="2">
      <t>フヒョウ</t>
    </rPh>
    <phoneticPr fontId="3"/>
  </si>
  <si>
    <r>
      <rPr>
        <sz val="11"/>
        <rFont val="游明朝"/>
        <family val="1"/>
        <charset val="128"/>
      </rPr>
      <t>付表</t>
    </r>
    <r>
      <rPr>
        <sz val="11"/>
        <rFont val="Times New Roman"/>
        <family val="1"/>
      </rPr>
      <t>2</t>
    </r>
    <r>
      <rPr>
        <sz val="11"/>
        <rFont val="游明朝"/>
        <family val="1"/>
        <charset val="128"/>
      </rPr>
      <t>－</t>
    </r>
    <r>
      <rPr>
        <sz val="11"/>
        <rFont val="Times New Roman"/>
        <family val="1"/>
      </rPr>
      <t>3</t>
    </r>
    <r>
      <rPr>
        <sz val="11"/>
        <rFont val="游明朝"/>
        <family val="1"/>
        <charset val="128"/>
      </rPr>
      <t>（</t>
    </r>
    <r>
      <rPr>
        <sz val="11"/>
        <rFont val="Times New Roman"/>
        <family val="1"/>
      </rPr>
      <t>2</t>
    </r>
    <r>
      <rPr>
        <sz val="11"/>
        <rFont val="游明朝"/>
        <family val="1"/>
        <charset val="128"/>
      </rPr>
      <t>）</t>
    </r>
    <rPh sb="0" eb="2">
      <t>フヒョウ</t>
    </rPh>
    <phoneticPr fontId="3"/>
  </si>
  <si>
    <r>
      <rPr>
        <sz val="11"/>
        <rFont val="游明朝"/>
        <family val="1"/>
        <charset val="128"/>
      </rPr>
      <t>付表</t>
    </r>
    <r>
      <rPr>
        <sz val="11"/>
        <rFont val="Times New Roman"/>
        <family val="1"/>
      </rPr>
      <t>2</t>
    </r>
    <r>
      <rPr>
        <sz val="11"/>
        <rFont val="游明朝"/>
        <family val="1"/>
        <charset val="128"/>
      </rPr>
      <t>－</t>
    </r>
    <r>
      <rPr>
        <sz val="11"/>
        <rFont val="Times New Roman"/>
        <family val="1"/>
      </rPr>
      <t>3</t>
    </r>
    <r>
      <rPr>
        <sz val="11"/>
        <rFont val="游明朝"/>
        <family val="1"/>
        <charset val="128"/>
      </rPr>
      <t>（</t>
    </r>
    <r>
      <rPr>
        <sz val="11"/>
        <rFont val="Times New Roman"/>
        <family val="1"/>
      </rPr>
      <t>3</t>
    </r>
    <r>
      <rPr>
        <sz val="11"/>
        <rFont val="游明朝"/>
        <family val="1"/>
        <charset val="128"/>
      </rPr>
      <t>）</t>
    </r>
    <rPh sb="0" eb="2">
      <t>フヒョウ</t>
    </rPh>
    <phoneticPr fontId="3"/>
  </si>
  <si>
    <r>
      <rPr>
        <sz val="10"/>
        <rFont val="游明朝"/>
        <family val="1"/>
        <charset val="128"/>
      </rPr>
      <t>地域内総生産（</t>
    </r>
    <r>
      <rPr>
        <sz val="10"/>
        <rFont val="Times New Roman"/>
        <family val="1"/>
      </rPr>
      <t>Gross Regional Product</t>
    </r>
    <r>
      <rPr>
        <sz val="10"/>
        <rFont val="游明朝"/>
        <family val="1"/>
        <charset val="128"/>
      </rPr>
      <t>：基本価格表示）・対前年比実質成長率：％</t>
    </r>
    <rPh sb="30" eb="32">
      <t>キホン</t>
    </rPh>
    <rPh sb="32" eb="34">
      <t>カカク</t>
    </rPh>
    <rPh sb="34" eb="36">
      <t>ヒョウジ</t>
    </rPh>
    <rPh sb="38" eb="39">
      <t>タイ</t>
    </rPh>
    <rPh sb="39" eb="42">
      <t>ゼンネンヒ</t>
    </rPh>
    <rPh sb="42" eb="44">
      <t>ジッシツ</t>
    </rPh>
    <rPh sb="44" eb="47">
      <t>セイチョウリツ</t>
    </rPh>
    <phoneticPr fontId="3"/>
  </si>
  <si>
    <r>
      <rPr>
        <sz val="10"/>
        <rFont val="游明朝"/>
        <family val="1"/>
        <charset val="128"/>
      </rPr>
      <t>シベリア連邦管区</t>
    </r>
    <rPh sb="4" eb="6">
      <t>レンポウ</t>
    </rPh>
    <rPh sb="6" eb="8">
      <t>カンク</t>
    </rPh>
    <phoneticPr fontId="3"/>
  </si>
  <si>
    <r>
      <rPr>
        <sz val="10"/>
        <rFont val="游明朝"/>
        <family val="1"/>
        <charset val="128"/>
      </rPr>
      <t>アルタイ共和国</t>
    </r>
    <rPh sb="4" eb="7">
      <t>キョウワコク</t>
    </rPh>
    <phoneticPr fontId="3"/>
  </si>
  <si>
    <r>
      <rPr>
        <sz val="10"/>
        <rFont val="游明朝"/>
        <family val="1"/>
        <charset val="128"/>
      </rPr>
      <t>ブリヤート共和国</t>
    </r>
    <rPh sb="5" eb="8">
      <t>キョウワコク</t>
    </rPh>
    <phoneticPr fontId="3"/>
  </si>
  <si>
    <r>
      <rPr>
        <sz val="10"/>
        <rFont val="游明朝"/>
        <family val="1"/>
        <charset val="128"/>
      </rPr>
      <t>トゥヴァ共和国</t>
    </r>
    <rPh sb="4" eb="7">
      <t>キョウワコク</t>
    </rPh>
    <phoneticPr fontId="3"/>
  </si>
  <si>
    <r>
      <rPr>
        <sz val="10"/>
        <rFont val="游明朝"/>
        <family val="1"/>
        <charset val="128"/>
      </rPr>
      <t>ハカシア共和国</t>
    </r>
    <rPh sb="4" eb="7">
      <t>キョウワコク</t>
    </rPh>
    <phoneticPr fontId="3"/>
  </si>
  <si>
    <r>
      <rPr>
        <sz val="10"/>
        <rFont val="游明朝"/>
        <family val="1"/>
        <charset val="128"/>
      </rPr>
      <t>アルタイ地方</t>
    </r>
    <rPh sb="4" eb="6">
      <t>チホウ</t>
    </rPh>
    <phoneticPr fontId="3"/>
  </si>
  <si>
    <r>
      <rPr>
        <sz val="10"/>
        <rFont val="游明朝"/>
        <family val="1"/>
        <charset val="128"/>
      </rPr>
      <t>ザバイカル地方</t>
    </r>
    <rPh sb="5" eb="7">
      <t>チホウ</t>
    </rPh>
    <phoneticPr fontId="3"/>
  </si>
  <si>
    <r>
      <rPr>
        <sz val="10"/>
        <rFont val="游明朝"/>
        <family val="1"/>
        <charset val="128"/>
      </rPr>
      <t>クラスノヤルスク地方</t>
    </r>
    <rPh sb="8" eb="10">
      <t>チホウ</t>
    </rPh>
    <phoneticPr fontId="3"/>
  </si>
  <si>
    <r>
      <rPr>
        <sz val="10"/>
        <rFont val="游明朝"/>
        <family val="1"/>
        <charset val="128"/>
      </rPr>
      <t>イルクーツク州</t>
    </r>
    <rPh sb="6" eb="7">
      <t>シュウ</t>
    </rPh>
    <phoneticPr fontId="3"/>
  </si>
  <si>
    <r>
      <rPr>
        <sz val="10"/>
        <rFont val="游明朝"/>
        <family val="1"/>
        <charset val="128"/>
      </rPr>
      <t>ケメロヴォ州</t>
    </r>
    <rPh sb="5" eb="6">
      <t>シュウ</t>
    </rPh>
    <phoneticPr fontId="3"/>
  </si>
  <si>
    <r>
      <rPr>
        <sz val="10"/>
        <rFont val="游明朝"/>
        <family val="1"/>
        <charset val="128"/>
      </rPr>
      <t>ノヴォシビルスク州</t>
    </r>
    <rPh sb="8" eb="9">
      <t>シュウ</t>
    </rPh>
    <phoneticPr fontId="3"/>
  </si>
  <si>
    <r>
      <rPr>
        <sz val="10"/>
        <rFont val="游明朝"/>
        <family val="1"/>
        <charset val="128"/>
      </rPr>
      <t>オムスク州</t>
    </r>
    <rPh sb="4" eb="5">
      <t>シュウ</t>
    </rPh>
    <phoneticPr fontId="3"/>
  </si>
  <si>
    <r>
      <rPr>
        <sz val="10"/>
        <rFont val="游明朝"/>
        <family val="1"/>
        <charset val="128"/>
      </rPr>
      <t>トムスク州</t>
    </r>
    <rPh sb="4" eb="5">
      <t>シュウ</t>
    </rPh>
    <phoneticPr fontId="3"/>
  </si>
  <si>
    <r>
      <rPr>
        <sz val="10"/>
        <rFont val="游明朝"/>
        <family val="1"/>
        <charset val="128"/>
      </rPr>
      <t>極東連邦管区</t>
    </r>
    <rPh sb="0" eb="2">
      <t>キョクトウ</t>
    </rPh>
    <rPh sb="2" eb="4">
      <t>レンポウ</t>
    </rPh>
    <rPh sb="4" eb="6">
      <t>カンク</t>
    </rPh>
    <phoneticPr fontId="3"/>
  </si>
  <si>
    <r>
      <rPr>
        <sz val="10"/>
        <rFont val="游明朝"/>
        <family val="1"/>
        <charset val="128"/>
      </rPr>
      <t>付表</t>
    </r>
    <r>
      <rPr>
        <sz val="10"/>
        <rFont val="Times New Roman"/>
        <family val="1"/>
      </rPr>
      <t>2</t>
    </r>
    <r>
      <rPr>
        <sz val="10"/>
        <rFont val="游明朝"/>
        <family val="1"/>
        <charset val="128"/>
      </rPr>
      <t>－</t>
    </r>
    <r>
      <rPr>
        <sz val="10"/>
        <rFont val="Times New Roman"/>
        <family val="1"/>
      </rPr>
      <t>3</t>
    </r>
    <r>
      <rPr>
        <sz val="10"/>
        <rFont val="游明朝"/>
        <family val="1"/>
        <charset val="128"/>
      </rPr>
      <t>　ロシア極東・シベリアの統計データ（</t>
    </r>
    <r>
      <rPr>
        <sz val="10"/>
        <rFont val="Times New Roman"/>
        <family val="1"/>
      </rPr>
      <t>2</t>
    </r>
    <r>
      <rPr>
        <sz val="10"/>
        <rFont val="游明朝"/>
        <family val="1"/>
        <charset val="128"/>
      </rPr>
      <t>）</t>
    </r>
    <phoneticPr fontId="3"/>
  </si>
  <si>
    <r>
      <rPr>
        <sz val="10"/>
        <rFont val="游明朝"/>
        <family val="1"/>
        <charset val="128"/>
      </rPr>
      <t>名目額</t>
    </r>
    <r>
      <rPr>
        <vertAlign val="superscript"/>
        <sz val="10"/>
        <color rgb="FF0000FF"/>
        <rFont val="游明朝"/>
        <family val="1"/>
        <charset val="128"/>
      </rPr>
      <t/>
    </r>
    <rPh sb="0" eb="2">
      <t>めいもく</t>
    </rPh>
    <rPh sb="2" eb="3">
      <t>がく</t>
    </rPh>
    <phoneticPr fontId="4" type="noConversion"/>
  </si>
  <si>
    <t>Rosstat HP</t>
    <phoneticPr fontId="3"/>
  </si>
  <si>
    <r>
      <t>1,000</t>
    </r>
    <r>
      <rPr>
        <sz val="10"/>
        <rFont val="游明朝"/>
        <family val="1"/>
        <charset val="128"/>
      </rPr>
      <t>人（</t>
    </r>
    <r>
      <rPr>
        <sz val="10"/>
        <rFont val="Times New Roman"/>
        <family val="1"/>
      </rPr>
      <t>1</t>
    </r>
    <r>
      <rPr>
        <sz val="10"/>
        <rFont val="游明朝"/>
        <family val="1"/>
        <charset val="128"/>
      </rPr>
      <t>月</t>
    </r>
    <r>
      <rPr>
        <sz val="10"/>
        <rFont val="Times New Roman"/>
        <family val="1"/>
      </rPr>
      <t>1</t>
    </r>
    <r>
      <rPr>
        <sz val="10"/>
        <rFont val="游明朝"/>
        <family val="1"/>
        <charset val="128"/>
      </rPr>
      <t>日）</t>
    </r>
    <rPh sb="5" eb="6">
      <t>ﾆﾝ</t>
    </rPh>
    <rPh sb="8" eb="9">
      <t>ｶﾞﾂ</t>
    </rPh>
    <rPh sb="9" eb="11">
      <t>ﾂｲﾀﾁ</t>
    </rPh>
    <phoneticPr fontId="4" type="noConversion"/>
  </si>
  <si>
    <r>
      <t>1,000</t>
    </r>
    <r>
      <rPr>
        <sz val="10"/>
        <rFont val="游明朝"/>
        <family val="1"/>
        <charset val="128"/>
      </rPr>
      <t>人（年平均）</t>
    </r>
    <rPh sb="5" eb="6">
      <t>ﾆﾝ</t>
    </rPh>
    <rPh sb="7" eb="10">
      <t>ねんへいきん</t>
    </rPh>
    <phoneticPr fontId="4" type="noConversion"/>
  </si>
  <si>
    <t>EMSS</t>
    <phoneticPr fontId="3"/>
  </si>
  <si>
    <r>
      <rPr>
        <sz val="10"/>
        <rFont val="游明朝"/>
        <family val="1"/>
        <charset val="128"/>
      </rPr>
      <t>経済活動人口（</t>
    </r>
    <r>
      <rPr>
        <sz val="10"/>
        <rFont val="Times New Roman"/>
        <family val="1"/>
      </rPr>
      <t>15</t>
    </r>
    <r>
      <rPr>
        <sz val="10"/>
        <rFont val="游明朝"/>
        <family val="1"/>
        <charset val="128"/>
      </rPr>
      <t>～</t>
    </r>
    <r>
      <rPr>
        <sz val="10"/>
        <rFont val="Times New Roman"/>
        <family val="1"/>
      </rPr>
      <t>72</t>
    </r>
    <r>
      <rPr>
        <sz val="10"/>
        <rFont val="游明朝"/>
        <family val="1"/>
        <charset val="128"/>
      </rPr>
      <t>歳）</t>
    </r>
    <r>
      <rPr>
        <vertAlign val="superscript"/>
        <sz val="10"/>
        <color rgb="FF0000FF"/>
        <rFont val="游明朝"/>
        <family val="1"/>
        <charset val="128"/>
      </rPr>
      <t/>
    </r>
    <phoneticPr fontId="4" type="noConversion"/>
  </si>
  <si>
    <r>
      <rPr>
        <sz val="10"/>
        <rFont val="游明朝"/>
        <family val="1"/>
        <charset val="128"/>
      </rPr>
      <t>産業</t>
    </r>
    <phoneticPr fontId="3"/>
  </si>
  <si>
    <r>
      <rPr>
        <sz val="10"/>
        <rFont val="游明朝"/>
        <family val="1"/>
        <charset val="128"/>
      </rPr>
      <t>対内（債務）・合計</t>
    </r>
    <rPh sb="0" eb="2">
      <t>タイナイ</t>
    </rPh>
    <rPh sb="3" eb="5">
      <t>サイム</t>
    </rPh>
    <rPh sb="7" eb="9">
      <t>ゴウケイ</t>
    </rPh>
    <phoneticPr fontId="3"/>
  </si>
  <si>
    <r>
      <t>1,000</t>
    </r>
    <r>
      <rPr>
        <sz val="10"/>
        <rFont val="游明朝"/>
        <family val="1"/>
        <charset val="128"/>
      </rPr>
      <t>人（</t>
    </r>
    <r>
      <rPr>
        <sz val="10"/>
        <rFont val="Times New Roman"/>
        <family val="1"/>
      </rPr>
      <t>1</t>
    </r>
    <r>
      <rPr>
        <sz val="10"/>
        <rFont val="游明朝"/>
        <family val="1"/>
        <charset val="128"/>
      </rPr>
      <t>月</t>
    </r>
    <r>
      <rPr>
        <sz val="10"/>
        <rFont val="Times New Roman"/>
        <family val="1"/>
      </rPr>
      <t>1</t>
    </r>
    <r>
      <rPr>
        <sz val="10"/>
        <rFont val="游明朝"/>
        <family val="1"/>
        <charset val="128"/>
      </rPr>
      <t>日時点）</t>
    </r>
    <r>
      <rPr>
        <vertAlign val="superscript"/>
        <sz val="10"/>
        <color rgb="FF0000FF"/>
        <rFont val="游明朝"/>
        <family val="1"/>
        <charset val="128"/>
      </rPr>
      <t>（</t>
    </r>
    <r>
      <rPr>
        <vertAlign val="superscript"/>
        <sz val="10"/>
        <color rgb="FF0000FF"/>
        <rFont val="Times New Roman"/>
        <family val="1"/>
      </rPr>
      <t>1</t>
    </r>
    <r>
      <rPr>
        <vertAlign val="superscript"/>
        <sz val="10"/>
        <color rgb="FF0000FF"/>
        <rFont val="游明朝"/>
        <family val="1"/>
        <charset val="128"/>
      </rPr>
      <t>）</t>
    </r>
    <rPh sb="5" eb="6">
      <t>ﾆﾝ</t>
    </rPh>
    <phoneticPr fontId="4" type="noConversion"/>
  </si>
  <si>
    <t>EMSS</t>
    <phoneticPr fontId="3"/>
  </si>
  <si>
    <t>輸出</t>
    <rPh sb="0" eb="2">
      <t>ユシュツ</t>
    </rPh>
    <phoneticPr fontId="3"/>
  </si>
  <si>
    <t>人</t>
    <phoneticPr fontId="3"/>
  </si>
  <si>
    <t>EIA</t>
    <phoneticPr fontId="3"/>
  </si>
  <si>
    <t>Rosstat HP</t>
    <phoneticPr fontId="3"/>
  </si>
  <si>
    <r>
      <rPr>
        <sz val="10"/>
        <rFont val="游明朝"/>
        <family val="1"/>
        <charset val="128"/>
      </rPr>
      <t>人口比（％）</t>
    </r>
    <rPh sb="0" eb="2">
      <t>じんこう</t>
    </rPh>
    <rPh sb="2" eb="3">
      <t>ひ</t>
    </rPh>
    <phoneticPr fontId="4" type="noConversion"/>
  </si>
  <si>
    <r>
      <rPr>
        <sz val="10"/>
        <rFont val="游明朝"/>
        <family val="1"/>
        <charset val="128"/>
      </rPr>
      <t>生産年齢人口</t>
    </r>
    <r>
      <rPr>
        <vertAlign val="superscript"/>
        <sz val="10"/>
        <color rgb="FF0000FF"/>
        <rFont val="游明朝"/>
        <family val="1"/>
        <charset val="128"/>
      </rPr>
      <t>（</t>
    </r>
    <r>
      <rPr>
        <vertAlign val="superscript"/>
        <sz val="10"/>
        <color rgb="FF0000FF"/>
        <rFont val="Times New Roman"/>
        <family val="1"/>
      </rPr>
      <t>2</t>
    </r>
    <r>
      <rPr>
        <vertAlign val="superscript"/>
        <sz val="10"/>
        <color rgb="FF0000FF"/>
        <rFont val="游明朝"/>
        <family val="1"/>
        <charset val="128"/>
      </rPr>
      <t>）</t>
    </r>
    <rPh sb="0" eb="2">
      <t>せいさん</t>
    </rPh>
    <rPh sb="2" eb="4">
      <t>ねんれい</t>
    </rPh>
    <phoneticPr fontId="4" type="noConversion"/>
  </si>
  <si>
    <r>
      <rPr>
        <sz val="10"/>
        <rFont val="游明朝"/>
        <family val="1"/>
        <charset val="128"/>
      </rPr>
      <t>（</t>
    </r>
    <r>
      <rPr>
        <sz val="10"/>
        <rFont val="Times New Roman"/>
        <family val="1"/>
      </rPr>
      <t>2</t>
    </r>
    <r>
      <rPr>
        <sz val="10"/>
        <rFont val="游明朝"/>
        <family val="1"/>
        <charset val="128"/>
      </rPr>
      <t>）生産年齢は男性</t>
    </r>
    <r>
      <rPr>
        <sz val="10"/>
        <rFont val="Times New Roman"/>
        <family val="1"/>
      </rPr>
      <t>16</t>
    </r>
    <r>
      <rPr>
        <sz val="10"/>
        <rFont val="游明朝"/>
        <family val="1"/>
        <charset val="128"/>
      </rPr>
      <t>～</t>
    </r>
    <r>
      <rPr>
        <sz val="10"/>
        <rFont val="Times New Roman"/>
        <family val="1"/>
      </rPr>
      <t>59</t>
    </r>
    <r>
      <rPr>
        <sz val="10"/>
        <rFont val="游明朝"/>
        <family val="1"/>
        <charset val="128"/>
      </rPr>
      <t>歳、女性</t>
    </r>
    <r>
      <rPr>
        <sz val="10"/>
        <rFont val="Times New Roman"/>
        <family val="1"/>
      </rPr>
      <t>16</t>
    </r>
    <r>
      <rPr>
        <sz val="10"/>
        <rFont val="游明朝"/>
        <family val="1"/>
        <charset val="128"/>
      </rPr>
      <t>～</t>
    </r>
    <r>
      <rPr>
        <sz val="10"/>
        <rFont val="Times New Roman"/>
        <family val="1"/>
      </rPr>
      <t>54</t>
    </r>
    <r>
      <rPr>
        <sz val="10"/>
        <rFont val="游明朝"/>
        <family val="1"/>
        <charset val="128"/>
      </rPr>
      <t>歳。老年人口は、生産年齢を上回る人口。</t>
    </r>
    <rPh sb="3" eb="5">
      <t>セイサン</t>
    </rPh>
    <rPh sb="5" eb="7">
      <t>ネンレイ</t>
    </rPh>
    <rPh sb="8" eb="10">
      <t>ダンセイ</t>
    </rPh>
    <rPh sb="15" eb="16">
      <t>サイ</t>
    </rPh>
    <rPh sb="17" eb="19">
      <t>ジョセイ</t>
    </rPh>
    <rPh sb="24" eb="25">
      <t>サイ</t>
    </rPh>
    <rPh sb="26" eb="28">
      <t>ロウネン</t>
    </rPh>
    <rPh sb="28" eb="30">
      <t>ジンコウ</t>
    </rPh>
    <rPh sb="32" eb="34">
      <t>セイサン</t>
    </rPh>
    <rPh sb="34" eb="36">
      <t>ネンレイ</t>
    </rPh>
    <rPh sb="37" eb="39">
      <t>ウワマワ</t>
    </rPh>
    <rPh sb="40" eb="42">
      <t>ジンコウ</t>
    </rPh>
    <phoneticPr fontId="3"/>
  </si>
  <si>
    <r>
      <rPr>
        <sz val="10"/>
        <rFont val="游明朝"/>
        <family val="1"/>
        <charset val="128"/>
      </rPr>
      <t>消費者物価指数上昇率</t>
    </r>
    <r>
      <rPr>
        <vertAlign val="superscript"/>
        <sz val="10"/>
        <color rgb="FFFF0000"/>
        <rFont val="游明朝"/>
        <family val="1"/>
        <charset val="128"/>
      </rPr>
      <t/>
    </r>
    <rPh sb="0" eb="3">
      <t>しょうひしゃ</t>
    </rPh>
    <phoneticPr fontId="4" type="noConversion"/>
  </si>
  <si>
    <r>
      <rPr>
        <sz val="10"/>
        <rFont val="游明朝"/>
        <family val="1"/>
        <charset val="128"/>
      </rPr>
      <t>小売販売高・実質増減率</t>
    </r>
    <r>
      <rPr>
        <vertAlign val="superscript"/>
        <sz val="10"/>
        <color rgb="FF0000FF"/>
        <rFont val="游明朝"/>
        <family val="1"/>
        <charset val="128"/>
      </rPr>
      <t/>
    </r>
    <rPh sb="6" eb="8">
      <t>ｼﾞｯｼﾂ</t>
    </rPh>
    <rPh sb="8" eb="10">
      <t>ｿﾞｳｹﾞﾝ</t>
    </rPh>
    <rPh sb="10" eb="11">
      <t>ﾘﾂ</t>
    </rPh>
    <phoneticPr fontId="4" type="noConversion"/>
  </si>
  <si>
    <r>
      <rPr>
        <sz val="10"/>
        <rFont val="游明朝"/>
        <family val="1"/>
        <charset val="128"/>
      </rPr>
      <t>出生率</t>
    </r>
    <rPh sb="0" eb="2">
      <t>シュッショウ</t>
    </rPh>
    <rPh sb="2" eb="3">
      <t>リツ</t>
    </rPh>
    <phoneticPr fontId="8"/>
  </si>
  <si>
    <r>
      <t>1,000</t>
    </r>
    <r>
      <rPr>
        <sz val="10"/>
        <rFont val="游明朝"/>
        <family val="1"/>
        <charset val="128"/>
      </rPr>
      <t>人当たり</t>
    </r>
    <rPh sb="5" eb="6">
      <t>ニン</t>
    </rPh>
    <rPh sb="6" eb="7">
      <t>ア</t>
    </rPh>
    <phoneticPr fontId="3"/>
  </si>
  <si>
    <r>
      <rPr>
        <sz val="10"/>
        <rFont val="游明朝"/>
        <family val="1"/>
        <charset val="128"/>
      </rPr>
      <t>死亡率</t>
    </r>
    <rPh sb="0" eb="3">
      <t>シボウリツ</t>
    </rPh>
    <phoneticPr fontId="8"/>
  </si>
  <si>
    <r>
      <rPr>
        <sz val="10"/>
        <rFont val="游明朝"/>
        <family val="1"/>
        <charset val="128"/>
      </rPr>
      <t>自然増減率</t>
    </r>
    <rPh sb="0" eb="2">
      <t>シゼン</t>
    </rPh>
    <rPh sb="2" eb="4">
      <t>ゾウゲン</t>
    </rPh>
    <rPh sb="4" eb="5">
      <t>リツ</t>
    </rPh>
    <phoneticPr fontId="8"/>
  </si>
  <si>
    <r>
      <rPr>
        <sz val="10"/>
        <rFont val="游明朝"/>
        <family val="1"/>
        <charset val="128"/>
      </rPr>
      <t>所得</t>
    </r>
    <rPh sb="0" eb="2">
      <t>ショトク</t>
    </rPh>
    <phoneticPr fontId="3"/>
  </si>
  <si>
    <r>
      <rPr>
        <sz val="10"/>
        <rFont val="游明朝"/>
        <family val="1"/>
        <charset val="128"/>
      </rPr>
      <t>可処分貨幣所得・実質増減率</t>
    </r>
    <rPh sb="0" eb="3">
      <t>カショブン</t>
    </rPh>
    <rPh sb="3" eb="5">
      <t>カヘイ</t>
    </rPh>
    <rPh sb="5" eb="7">
      <t>ショトク</t>
    </rPh>
    <rPh sb="8" eb="10">
      <t>ジッシツ</t>
    </rPh>
    <rPh sb="10" eb="12">
      <t>ゾウゲン</t>
    </rPh>
    <rPh sb="12" eb="13">
      <t>リツ</t>
    </rPh>
    <phoneticPr fontId="3"/>
  </si>
  <si>
    <r>
      <rPr>
        <sz val="10"/>
        <rFont val="游明朝"/>
        <family val="1"/>
        <charset val="128"/>
      </rPr>
      <t>消費</t>
    </r>
    <rPh sb="0" eb="2">
      <t>ショウヒ</t>
    </rPh>
    <phoneticPr fontId="3"/>
  </si>
  <si>
    <r>
      <rPr>
        <sz val="10"/>
        <rFont val="游明朝"/>
        <family val="1"/>
        <charset val="128"/>
      </rPr>
      <t>貿易収支</t>
    </r>
    <rPh sb="0" eb="2">
      <t>ボウエキ</t>
    </rPh>
    <phoneticPr fontId="3"/>
  </si>
  <si>
    <r>
      <rPr>
        <sz val="10"/>
        <rFont val="游明朝"/>
        <family val="1"/>
        <charset val="128"/>
      </rPr>
      <t>対外（資産）</t>
    </r>
    <rPh sb="0" eb="2">
      <t>タイガイ</t>
    </rPh>
    <rPh sb="3" eb="5">
      <t>シサン</t>
    </rPh>
    <phoneticPr fontId="5"/>
  </si>
  <si>
    <r>
      <rPr>
        <sz val="10"/>
        <rFont val="游明朝"/>
        <family val="1"/>
        <charset val="128"/>
      </rPr>
      <t>月平均名目賃金</t>
    </r>
    <rPh sb="0" eb="3">
      <t>ツキヘイキン</t>
    </rPh>
    <rPh sb="3" eb="5">
      <t>メイモク</t>
    </rPh>
    <rPh sb="5" eb="7">
      <t>チンギン</t>
    </rPh>
    <phoneticPr fontId="3"/>
  </si>
  <si>
    <r>
      <rPr>
        <u/>
        <sz val="11"/>
        <color theme="10"/>
        <rFont val="游明朝"/>
        <family val="1"/>
        <charset val="128"/>
      </rPr>
      <t>日本財務省統計</t>
    </r>
    <rPh sb="0" eb="2">
      <t>ニホン</t>
    </rPh>
    <rPh sb="2" eb="5">
      <t>ザイムショウ</t>
    </rPh>
    <rPh sb="5" eb="7">
      <t>トウケイ</t>
    </rPh>
    <phoneticPr fontId="3"/>
  </si>
  <si>
    <r>
      <rPr>
        <sz val="10"/>
        <rFont val="游明朝"/>
        <family val="1"/>
        <charset val="128"/>
      </rPr>
      <t>日ロ貿易（財務省統計）</t>
    </r>
    <rPh sb="0" eb="1">
      <t>にち</t>
    </rPh>
    <rPh sb="2" eb="4">
      <t>ぼうえき</t>
    </rPh>
    <rPh sb="5" eb="8">
      <t>ざいむしょう</t>
    </rPh>
    <rPh sb="8" eb="10">
      <t>とうけい</t>
    </rPh>
    <phoneticPr fontId="4" type="noConversion"/>
  </si>
  <si>
    <r>
      <t>1,000</t>
    </r>
    <r>
      <rPr>
        <sz val="10"/>
        <rFont val="游明朝"/>
        <family val="1"/>
        <charset val="128"/>
      </rPr>
      <t>円</t>
    </r>
    <rPh sb="5" eb="6">
      <t>エン</t>
    </rPh>
    <phoneticPr fontId="3"/>
  </si>
  <si>
    <r>
      <t>10</t>
    </r>
    <r>
      <rPr>
        <sz val="10"/>
        <rFont val="游明朝"/>
        <family val="1"/>
        <charset val="128"/>
      </rPr>
      <t>億ルーブル</t>
    </r>
    <phoneticPr fontId="4" type="noConversion"/>
  </si>
  <si>
    <r>
      <t>10</t>
    </r>
    <r>
      <rPr>
        <sz val="10"/>
        <rFont val="游明朝"/>
        <family val="1"/>
        <charset val="128"/>
      </rPr>
      <t>億ルーブル（</t>
    </r>
    <r>
      <rPr>
        <sz val="10"/>
        <rFont val="Times New Roman"/>
        <family val="1"/>
      </rPr>
      <t>1</t>
    </r>
    <r>
      <rPr>
        <sz val="10"/>
        <rFont val="游明朝"/>
        <family val="1"/>
        <charset val="128"/>
      </rPr>
      <t>月</t>
    </r>
    <r>
      <rPr>
        <sz val="10"/>
        <rFont val="Times New Roman"/>
        <family val="1"/>
      </rPr>
      <t>1</t>
    </r>
    <r>
      <rPr>
        <sz val="10"/>
        <rFont val="游明朝"/>
        <family val="1"/>
        <charset val="128"/>
      </rPr>
      <t>日時点）</t>
    </r>
    <phoneticPr fontId="4" type="noConversion"/>
  </si>
  <si>
    <r>
      <rPr>
        <sz val="10"/>
        <rFont val="游明朝"/>
        <family val="1"/>
        <charset val="128"/>
      </rPr>
      <t>対ドル為替ﾚｰﾄ</t>
    </r>
    <r>
      <rPr>
        <vertAlign val="superscript"/>
        <sz val="10"/>
        <color rgb="FF0000FF"/>
        <rFont val="游明朝"/>
        <family val="1"/>
        <charset val="128"/>
      </rPr>
      <t>（</t>
    </r>
    <r>
      <rPr>
        <vertAlign val="superscript"/>
        <sz val="10"/>
        <color rgb="FF0000FF"/>
        <rFont val="Times New Roman"/>
        <family val="1"/>
      </rPr>
      <t>4</t>
    </r>
    <r>
      <rPr>
        <vertAlign val="superscript"/>
        <sz val="10"/>
        <color rgb="FF0000FF"/>
        <rFont val="游明朝"/>
        <family val="1"/>
        <charset val="128"/>
      </rPr>
      <t>）</t>
    </r>
    <phoneticPr fontId="3"/>
  </si>
  <si>
    <t>ブリヤート共和国</t>
    <rPh sb="5" eb="8">
      <t>キョウワコク</t>
    </rPh>
    <phoneticPr fontId="3"/>
  </si>
  <si>
    <t>ザバイカル地方</t>
    <rPh sb="5" eb="7">
      <t>チホウ</t>
    </rPh>
    <phoneticPr fontId="3"/>
  </si>
  <si>
    <r>
      <rPr>
        <u/>
        <sz val="11"/>
        <color theme="10"/>
        <rFont val="游明朝"/>
        <family val="1"/>
        <charset val="128"/>
      </rPr>
      <t>年始</t>
    </r>
    <rPh sb="0" eb="2">
      <t>ネンシ</t>
    </rPh>
    <phoneticPr fontId="3"/>
  </si>
  <si>
    <r>
      <rPr>
        <sz val="10"/>
        <rFont val="游明朝"/>
        <family val="1"/>
        <charset val="128"/>
      </rPr>
      <t>（</t>
    </r>
    <r>
      <rPr>
        <sz val="10"/>
        <rFont val="Times New Roman"/>
        <family val="1"/>
      </rPr>
      <t>3</t>
    </r>
    <r>
      <rPr>
        <sz val="10"/>
        <rFont val="游明朝"/>
        <family val="1"/>
        <charset val="128"/>
      </rPr>
      <t>）生産年齢は男性</t>
    </r>
    <r>
      <rPr>
        <sz val="10"/>
        <rFont val="Times New Roman"/>
        <family val="1"/>
      </rPr>
      <t>16</t>
    </r>
    <r>
      <rPr>
        <sz val="10"/>
        <rFont val="游明朝"/>
        <family val="1"/>
        <charset val="128"/>
      </rPr>
      <t>～</t>
    </r>
    <r>
      <rPr>
        <sz val="10"/>
        <rFont val="Times New Roman"/>
        <family val="1"/>
      </rPr>
      <t>59</t>
    </r>
    <r>
      <rPr>
        <sz val="10"/>
        <rFont val="游明朝"/>
        <family val="1"/>
        <charset val="128"/>
      </rPr>
      <t>歳、女性</t>
    </r>
    <r>
      <rPr>
        <sz val="10"/>
        <rFont val="Times New Roman"/>
        <family val="1"/>
      </rPr>
      <t>16</t>
    </r>
    <r>
      <rPr>
        <sz val="10"/>
        <rFont val="游明朝"/>
        <family val="1"/>
        <charset val="128"/>
      </rPr>
      <t>～</t>
    </r>
    <r>
      <rPr>
        <sz val="10"/>
        <rFont val="Times New Roman"/>
        <family val="1"/>
      </rPr>
      <t>54</t>
    </r>
    <r>
      <rPr>
        <sz val="10"/>
        <rFont val="游明朝"/>
        <family val="1"/>
        <charset val="128"/>
      </rPr>
      <t>歳。老年人口は、生産年齢を上回る人口。</t>
    </r>
    <rPh sb="3" eb="5">
      <t>セイサン</t>
    </rPh>
    <rPh sb="5" eb="7">
      <t>ネンレイ</t>
    </rPh>
    <rPh sb="8" eb="10">
      <t>ダンセイ</t>
    </rPh>
    <rPh sb="15" eb="16">
      <t>サイ</t>
    </rPh>
    <rPh sb="17" eb="19">
      <t>ジョセイ</t>
    </rPh>
    <rPh sb="24" eb="25">
      <t>サイ</t>
    </rPh>
    <rPh sb="26" eb="28">
      <t>ロウネン</t>
    </rPh>
    <rPh sb="28" eb="30">
      <t>ジンコウ</t>
    </rPh>
    <rPh sb="32" eb="34">
      <t>セイサン</t>
    </rPh>
    <rPh sb="34" eb="36">
      <t>ネンレイ</t>
    </rPh>
    <rPh sb="37" eb="39">
      <t>ウワマワ</t>
    </rPh>
    <rPh sb="40" eb="42">
      <t>ジンコウ</t>
    </rPh>
    <phoneticPr fontId="3"/>
  </si>
  <si>
    <r>
      <t>1,000</t>
    </r>
    <r>
      <rPr>
        <sz val="10"/>
        <rFont val="游明朝"/>
        <family val="1"/>
        <charset val="128"/>
      </rPr>
      <t>人（</t>
    </r>
    <r>
      <rPr>
        <sz val="10"/>
        <rFont val="Times New Roman"/>
        <family val="1"/>
      </rPr>
      <t>1</t>
    </r>
    <r>
      <rPr>
        <sz val="10"/>
        <rFont val="游明朝"/>
        <family val="1"/>
        <charset val="128"/>
      </rPr>
      <t>月</t>
    </r>
    <r>
      <rPr>
        <sz val="10"/>
        <rFont val="Times New Roman"/>
        <family val="1"/>
      </rPr>
      <t>1</t>
    </r>
    <r>
      <rPr>
        <sz val="10"/>
        <rFont val="游明朝"/>
        <family val="1"/>
        <charset val="128"/>
      </rPr>
      <t>日）</t>
    </r>
    <r>
      <rPr>
        <vertAlign val="superscript"/>
        <sz val="10"/>
        <color rgb="FF0000FF"/>
        <rFont val="游明朝"/>
        <family val="1"/>
        <charset val="128"/>
      </rPr>
      <t>（</t>
    </r>
    <r>
      <rPr>
        <vertAlign val="superscript"/>
        <sz val="10"/>
        <color rgb="FF0000FF"/>
        <rFont val="Times New Roman"/>
        <family val="1"/>
      </rPr>
      <t>3</t>
    </r>
    <r>
      <rPr>
        <vertAlign val="superscript"/>
        <sz val="10"/>
        <color rgb="FF0000FF"/>
        <rFont val="游明朝"/>
        <family val="1"/>
        <charset val="128"/>
      </rPr>
      <t>）</t>
    </r>
    <rPh sb="5" eb="6">
      <t>ﾆﾝ</t>
    </rPh>
    <rPh sb="8" eb="9">
      <t>ｶﾞﾂ</t>
    </rPh>
    <rPh sb="9" eb="11">
      <t>ﾂｲﾀﾁ</t>
    </rPh>
    <phoneticPr fontId="4" type="noConversion"/>
  </si>
  <si>
    <r>
      <rPr>
        <sz val="10"/>
        <rFont val="游明朝"/>
        <family val="1"/>
        <charset val="128"/>
      </rPr>
      <t>経済活動人口（</t>
    </r>
    <r>
      <rPr>
        <sz val="10"/>
        <rFont val="Times New Roman"/>
        <family val="1"/>
      </rPr>
      <t>15</t>
    </r>
    <r>
      <rPr>
        <sz val="10"/>
        <rFont val="游明朝"/>
        <family val="1"/>
        <charset val="128"/>
      </rPr>
      <t>～</t>
    </r>
    <r>
      <rPr>
        <sz val="10"/>
        <rFont val="Times New Roman"/>
        <family val="1"/>
      </rPr>
      <t>72</t>
    </r>
    <r>
      <rPr>
        <sz val="10"/>
        <rFont val="游明朝"/>
        <family val="1"/>
        <charset val="128"/>
      </rPr>
      <t>歳）</t>
    </r>
    <rPh sb="0" eb="2">
      <t>ケイザイ</t>
    </rPh>
    <rPh sb="2" eb="4">
      <t>カツドウ</t>
    </rPh>
    <rPh sb="4" eb="6">
      <t>ジンコウ</t>
    </rPh>
    <rPh sb="12" eb="13">
      <t>サイ</t>
    </rPh>
    <phoneticPr fontId="3"/>
  </si>
  <si>
    <r>
      <t>10</t>
    </r>
    <r>
      <rPr>
        <sz val="10"/>
        <rFont val="游明朝"/>
        <family val="1"/>
        <charset val="128"/>
      </rPr>
      <t>億ドル</t>
    </r>
    <phoneticPr fontId="4" type="noConversion"/>
  </si>
  <si>
    <r>
      <rPr>
        <sz val="10"/>
        <rFont val="游明朝"/>
        <family val="1"/>
        <charset val="128"/>
      </rPr>
      <t>ルーブル</t>
    </r>
    <phoneticPr fontId="4" type="noConversion"/>
  </si>
  <si>
    <r>
      <rPr>
        <sz val="10"/>
        <rFont val="游明朝"/>
        <family val="1"/>
        <charset val="128"/>
      </rPr>
      <t>ドル</t>
    </r>
    <phoneticPr fontId="3"/>
  </si>
  <si>
    <r>
      <rPr>
        <sz val="10"/>
        <rFont val="游明朝"/>
        <family val="1"/>
        <charset val="128"/>
      </rPr>
      <t>産業</t>
    </r>
    <phoneticPr fontId="3"/>
  </si>
  <si>
    <r>
      <rPr>
        <sz val="10"/>
        <rFont val="游明朝"/>
        <family val="1"/>
        <charset val="128"/>
      </rPr>
      <t>ルーブル</t>
    </r>
    <phoneticPr fontId="3"/>
  </si>
  <si>
    <r>
      <rPr>
        <sz val="10"/>
        <rFont val="游明朝"/>
        <family val="1"/>
        <charset val="128"/>
      </rPr>
      <t>％（対前年</t>
    </r>
    <r>
      <rPr>
        <sz val="10"/>
        <rFont val="Times New Roman"/>
        <family val="1"/>
      </rPr>
      <t>12</t>
    </r>
    <r>
      <rPr>
        <sz val="10"/>
        <rFont val="游明朝"/>
        <family val="1"/>
        <charset val="128"/>
      </rPr>
      <t>月比）</t>
    </r>
    <phoneticPr fontId="3"/>
  </si>
  <si>
    <r>
      <t>1,000</t>
    </r>
    <r>
      <rPr>
        <sz val="10"/>
        <rFont val="游明朝"/>
        <family val="1"/>
        <charset val="128"/>
      </rPr>
      <t>人</t>
    </r>
    <phoneticPr fontId="4" type="noConversion"/>
  </si>
  <si>
    <r>
      <t>1,000</t>
    </r>
    <r>
      <rPr>
        <sz val="10"/>
        <rFont val="游明朝"/>
        <family val="1"/>
        <charset val="128"/>
      </rPr>
      <t>人</t>
    </r>
    <phoneticPr fontId="4" type="noConversion"/>
  </si>
  <si>
    <r>
      <rPr>
        <sz val="10"/>
        <rFont val="游明朝"/>
        <family val="1"/>
        <charset val="128"/>
      </rPr>
      <t>ルーブル／ドル（年平均）</t>
    </r>
    <phoneticPr fontId="4" type="noConversion"/>
  </si>
  <si>
    <r>
      <rPr>
        <sz val="10"/>
        <rFont val="游明朝"/>
        <family val="1"/>
        <charset val="128"/>
      </rPr>
      <t>生産年齢人口</t>
    </r>
    <rPh sb="0" eb="2">
      <t>せいさん</t>
    </rPh>
    <rPh sb="2" eb="4">
      <t>ねんれい</t>
    </rPh>
    <rPh sb="4" eb="6">
      <t>じんこう</t>
    </rPh>
    <phoneticPr fontId="4" type="noConversion"/>
  </si>
  <si>
    <r>
      <rPr>
        <sz val="10"/>
        <rFont val="游明朝"/>
        <family val="1"/>
        <charset val="128"/>
      </rPr>
      <t>鉱工業生産・実質増減率</t>
    </r>
    <r>
      <rPr>
        <vertAlign val="superscript"/>
        <sz val="10"/>
        <color rgb="FF0000FF"/>
        <rFont val="游明朝"/>
        <family val="1"/>
        <charset val="128"/>
      </rPr>
      <t>（4）</t>
    </r>
    <rPh sb="0" eb="3">
      <t>こうこうぎょう</t>
    </rPh>
    <rPh sb="3" eb="5">
      <t>せいさん</t>
    </rPh>
    <rPh sb="6" eb="8">
      <t>ｼﾞｯｼﾂ</t>
    </rPh>
    <rPh sb="8" eb="10">
      <t>ｿﾞｳｹﾞﾝ</t>
    </rPh>
    <rPh sb="10" eb="11">
      <t>ﾘﾂ</t>
    </rPh>
    <phoneticPr fontId="4" type="noConversion"/>
  </si>
  <si>
    <r>
      <t>農業・実質増減率</t>
    </r>
    <r>
      <rPr>
        <vertAlign val="superscript"/>
        <sz val="10"/>
        <color rgb="FF0000FF"/>
        <rFont val="游明朝"/>
        <family val="1"/>
        <charset val="128"/>
      </rPr>
      <t>（5）</t>
    </r>
    <rPh sb="0" eb="2">
      <t>のうぎょう</t>
    </rPh>
    <rPh sb="3" eb="5">
      <t>ｼﾞｯｼﾂ</t>
    </rPh>
    <rPh sb="5" eb="7">
      <t>ｿﾞｳｹﾞﾝ</t>
    </rPh>
    <rPh sb="7" eb="8">
      <t>ﾘﾂ</t>
    </rPh>
    <phoneticPr fontId="4" type="noConversion"/>
  </si>
  <si>
    <r>
      <rPr>
        <sz val="10"/>
        <rFont val="游明朝"/>
        <family val="1"/>
        <charset val="128"/>
      </rPr>
      <t>（</t>
    </r>
    <r>
      <rPr>
        <sz val="10"/>
        <rFont val="Times New Roman"/>
        <family val="1"/>
      </rPr>
      <t>5</t>
    </r>
    <r>
      <rPr>
        <sz val="10"/>
        <rFont val="游明朝"/>
        <family val="1"/>
        <charset val="128"/>
      </rPr>
      <t>）</t>
    </r>
    <r>
      <rPr>
        <sz val="10"/>
        <rFont val="Times New Roman"/>
        <family val="1"/>
      </rPr>
      <t>2000</t>
    </r>
    <r>
      <rPr>
        <sz val="10"/>
        <rFont val="游明朝"/>
        <family val="1"/>
        <charset val="128"/>
      </rPr>
      <t>－</t>
    </r>
    <r>
      <rPr>
        <sz val="10"/>
        <rFont val="Times New Roman"/>
        <family val="1"/>
      </rPr>
      <t>2006</t>
    </r>
    <r>
      <rPr>
        <sz val="10"/>
        <rFont val="游明朝"/>
        <family val="1"/>
        <charset val="128"/>
      </rPr>
      <t>年のブリヤート共和国とザバイカル地方を含まない数値。</t>
    </r>
    <rPh sb="19" eb="22">
      <t>キョウワコク</t>
    </rPh>
    <rPh sb="28" eb="30">
      <t>チホウ</t>
    </rPh>
    <rPh sb="31" eb="32">
      <t>フク</t>
    </rPh>
    <rPh sb="35" eb="37">
      <t>スウチ</t>
    </rPh>
    <phoneticPr fontId="3"/>
  </si>
  <si>
    <r>
      <t>物価指数上昇率</t>
    </r>
    <r>
      <rPr>
        <vertAlign val="superscript"/>
        <sz val="10"/>
        <color rgb="FF0000FF"/>
        <rFont val="游明朝"/>
        <family val="1"/>
        <charset val="128"/>
      </rPr>
      <t>（6）</t>
    </r>
    <phoneticPr fontId="4" type="noConversion"/>
  </si>
  <si>
    <r>
      <rPr>
        <sz val="10"/>
        <rFont val="游明朝"/>
        <family val="1"/>
        <charset val="128"/>
      </rPr>
      <t>（</t>
    </r>
    <r>
      <rPr>
        <sz val="10"/>
        <rFont val="Times New Roman"/>
        <family val="1"/>
      </rPr>
      <t>6</t>
    </r>
    <r>
      <rPr>
        <sz val="10"/>
        <rFont val="游明朝"/>
        <family val="1"/>
        <charset val="128"/>
      </rPr>
      <t>）</t>
    </r>
    <r>
      <rPr>
        <sz val="10"/>
        <rFont val="游明朝"/>
        <family val="1"/>
        <charset val="128"/>
      </rPr>
      <t>ブリヤート共和国とザバイカル地方を含まない数値。</t>
    </r>
    <rPh sb="8" eb="11">
      <t>キョウワコク</t>
    </rPh>
    <rPh sb="17" eb="19">
      <t>チホウ</t>
    </rPh>
    <rPh sb="20" eb="21">
      <t>フク</t>
    </rPh>
    <rPh sb="24" eb="26">
      <t>スウチ</t>
    </rPh>
    <phoneticPr fontId="3"/>
  </si>
  <si>
    <t>所得</t>
    <rPh sb="0" eb="2">
      <t>ショトク</t>
    </rPh>
    <phoneticPr fontId="3"/>
  </si>
  <si>
    <t>EMSS</t>
    <phoneticPr fontId="3"/>
  </si>
  <si>
    <r>
      <rPr>
        <sz val="10"/>
        <rFont val="游明朝"/>
        <family val="1"/>
        <charset val="128"/>
      </rPr>
      <t>実質貨幣所得・増減率</t>
    </r>
    <rPh sb="0" eb="2">
      <t>ジッシツ</t>
    </rPh>
    <rPh sb="2" eb="4">
      <t>カヘイ</t>
    </rPh>
    <rPh sb="4" eb="6">
      <t>ショトク</t>
    </rPh>
    <rPh sb="7" eb="9">
      <t>ゾウゲン</t>
    </rPh>
    <rPh sb="9" eb="10">
      <t>リツ</t>
    </rPh>
    <phoneticPr fontId="3"/>
  </si>
  <si>
    <r>
      <rPr>
        <sz val="10"/>
        <rFont val="游明朝"/>
        <family val="1"/>
        <charset val="128"/>
      </rPr>
      <t>就業者数</t>
    </r>
    <r>
      <rPr>
        <vertAlign val="superscript"/>
        <sz val="10"/>
        <color rgb="FF0000FF"/>
        <rFont val="游明朝"/>
        <family val="1"/>
        <charset val="128"/>
      </rPr>
      <t>（7）</t>
    </r>
    <rPh sb="0" eb="3">
      <t>シュウギョウシャ</t>
    </rPh>
    <rPh sb="3" eb="4">
      <t>スウ</t>
    </rPh>
    <phoneticPr fontId="3"/>
  </si>
  <si>
    <r>
      <rPr>
        <sz val="10"/>
        <rFont val="游明朝"/>
        <family val="1"/>
        <charset val="128"/>
      </rPr>
      <t>失業者数</t>
    </r>
    <r>
      <rPr>
        <vertAlign val="superscript"/>
        <sz val="10"/>
        <color rgb="FF0000FF"/>
        <rFont val="游明朝"/>
        <family val="1"/>
        <charset val="128"/>
      </rPr>
      <t>（7）</t>
    </r>
    <phoneticPr fontId="4" type="noConversion"/>
  </si>
  <si>
    <r>
      <rPr>
        <sz val="10"/>
        <rFont val="游明朝"/>
        <family val="1"/>
        <charset val="128"/>
      </rPr>
      <t>（</t>
    </r>
    <r>
      <rPr>
        <sz val="10"/>
        <rFont val="Times New Roman"/>
        <family val="1"/>
      </rPr>
      <t>7</t>
    </r>
    <r>
      <rPr>
        <sz val="10"/>
        <rFont val="游明朝"/>
        <family val="1"/>
        <charset val="128"/>
      </rPr>
      <t>）</t>
    </r>
    <r>
      <rPr>
        <sz val="10"/>
        <rFont val="Times New Roman"/>
        <family val="1"/>
      </rPr>
      <t>15</t>
    </r>
    <r>
      <rPr>
        <sz val="10"/>
        <rFont val="游明朝"/>
        <family val="1"/>
        <charset val="128"/>
      </rPr>
      <t>～</t>
    </r>
    <r>
      <rPr>
        <sz val="10"/>
        <rFont val="Times New Roman"/>
        <family val="1"/>
      </rPr>
      <t>72</t>
    </r>
    <r>
      <rPr>
        <sz val="10"/>
        <rFont val="游明朝"/>
        <family val="1"/>
        <charset val="128"/>
      </rPr>
      <t>歳の就業者と失業者。</t>
    </r>
    <rPh sb="8" eb="9">
      <t>サイ</t>
    </rPh>
    <rPh sb="10" eb="13">
      <t>シュウギョウシャ</t>
    </rPh>
    <rPh sb="14" eb="17">
      <t>シツギョウシャ</t>
    </rPh>
    <phoneticPr fontId="3"/>
  </si>
  <si>
    <t>（8）労働力（経済活動人口）に占める失業者の比率。労働力は就業者と失業者の合計。</t>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</si>
  <si>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0"/>
        <rFont val="游明朝"/>
        <family val="1"/>
        <charset val="128"/>
      </rPr>
      <t>失業率（</t>
    </r>
    <r>
      <rPr>
        <sz val="10"/>
        <rFont val="Times New Roman"/>
        <family val="1"/>
      </rPr>
      <t>ILO</t>
    </r>
    <r>
      <rPr>
        <sz val="10"/>
        <rFont val="游明朝"/>
        <family val="1"/>
        <charset val="128"/>
      </rPr>
      <t>方式）</t>
    </r>
    <r>
      <rPr>
        <vertAlign val="superscript"/>
        <sz val="10"/>
        <color rgb="FF0000FF"/>
        <rFont val="游明朝"/>
        <family val="1"/>
        <charset val="128"/>
      </rPr>
      <t>（</t>
    </r>
    <r>
      <rPr>
        <vertAlign val="superscript"/>
        <sz val="10"/>
        <color rgb="FF0000FF"/>
        <rFont val="Times New Roman"/>
        <family val="1"/>
      </rPr>
      <t>8</t>
    </r>
    <r>
      <rPr>
        <vertAlign val="superscript"/>
        <sz val="10"/>
        <color rgb="FF0000FF"/>
        <rFont val="游明朝"/>
        <family val="1"/>
        <charset val="128"/>
      </rPr>
      <t>）</t>
    </r>
    <phoneticPr fontId="3"/>
  </si>
  <si>
    <r>
      <rPr>
        <sz val="10"/>
        <rFont val="游明朝"/>
        <family val="1"/>
        <charset val="128"/>
      </rPr>
      <t>外国貿易
（通関統計）</t>
    </r>
    <r>
      <rPr>
        <vertAlign val="superscript"/>
        <sz val="10"/>
        <color rgb="FF0000FF"/>
        <rFont val="游明朝"/>
        <family val="1"/>
        <charset val="128"/>
      </rPr>
      <t>（9）（10）</t>
    </r>
    <rPh sb="6" eb="8">
      <t>ﾂｳｶﾝ</t>
    </rPh>
    <rPh sb="8" eb="10">
      <t>ﾄｳｹｲ</t>
    </rPh>
    <phoneticPr fontId="4" type="noConversion"/>
  </si>
  <si>
    <t>Сибирский</t>
  </si>
  <si>
    <t>Республика Алтай</t>
  </si>
  <si>
    <t>Республика Тыва</t>
  </si>
  <si>
    <t>Республика Хакасия</t>
  </si>
  <si>
    <t>Алтайский край</t>
  </si>
  <si>
    <t>Красноярский край</t>
  </si>
  <si>
    <t>Иркутская область</t>
  </si>
  <si>
    <t>Кемеровская область</t>
  </si>
  <si>
    <t>Новосибирская область</t>
  </si>
  <si>
    <t>Омская область</t>
  </si>
  <si>
    <t>Томская область</t>
  </si>
  <si>
    <t>Дальневосточный</t>
  </si>
  <si>
    <t>Республика Бурятия</t>
  </si>
  <si>
    <t>Республика Саха (Якутия)</t>
  </si>
  <si>
    <t>Забайкальский край</t>
  </si>
  <si>
    <t>Камчатский край</t>
  </si>
  <si>
    <t>Приморский край</t>
  </si>
  <si>
    <t>Хабаровский край</t>
  </si>
  <si>
    <t>Амурская область</t>
  </si>
  <si>
    <t>Магаданская область</t>
  </si>
  <si>
    <t>Сахалинская область</t>
  </si>
  <si>
    <t>Еврейская авт.область</t>
  </si>
  <si>
    <t>Чукотский авт.округ</t>
  </si>
  <si>
    <r>
      <rPr>
        <sz val="10"/>
        <rFont val="游明朝"/>
        <family val="1"/>
        <charset val="128"/>
      </rPr>
      <t>（</t>
    </r>
    <r>
      <rPr>
        <sz val="10"/>
        <rFont val="Times New Roman"/>
        <family val="1"/>
      </rPr>
      <t>10</t>
    </r>
    <r>
      <rPr>
        <sz val="10"/>
        <rFont val="游明朝"/>
        <family val="1"/>
        <charset val="128"/>
      </rPr>
      <t>）輸出合計、輸入合計、総貿易高、貿易収支に関する</t>
    </r>
    <r>
      <rPr>
        <sz val="10"/>
        <rFont val="Times New Roman"/>
        <family val="1"/>
      </rPr>
      <t>2018</t>
    </r>
    <r>
      <rPr>
        <sz val="10"/>
        <rFont val="游明朝"/>
        <family val="1"/>
        <charset val="128"/>
      </rPr>
      <t>年のデータには、ブリヤート共和国とザバイカル地方を含む数値。国別の輸出入額に関しては、</t>
    </r>
    <r>
      <rPr>
        <sz val="10"/>
        <rFont val="Times New Roman"/>
        <family val="1"/>
      </rPr>
      <t>2018</t>
    </r>
    <r>
      <rPr>
        <sz val="10"/>
        <rFont val="游明朝"/>
        <family val="1"/>
        <charset val="128"/>
      </rPr>
      <t>年</t>
    </r>
    <r>
      <rPr>
        <sz val="10"/>
        <rFont val="Times New Roman"/>
        <family val="1"/>
      </rPr>
      <t>11</t>
    </r>
    <r>
      <rPr>
        <sz val="10"/>
        <rFont val="游明朝"/>
        <family val="1"/>
        <charset val="128"/>
      </rPr>
      <t>－</t>
    </r>
    <r>
      <rPr>
        <sz val="10"/>
        <rFont val="Times New Roman"/>
        <family val="1"/>
      </rPr>
      <t>12</t>
    </r>
    <r>
      <rPr>
        <sz val="10"/>
        <rFont val="游明朝"/>
        <family val="1"/>
        <charset val="128"/>
      </rPr>
      <t>月分の期間のみブリヤート共和国およびザバイカル地方の貿易が含まれている。</t>
    </r>
    <rPh sb="4" eb="6">
      <t>ユシュツ</t>
    </rPh>
    <rPh sb="6" eb="8">
      <t>ゴウケイ</t>
    </rPh>
    <rPh sb="9" eb="11">
      <t>ユニュウ</t>
    </rPh>
    <rPh sb="11" eb="13">
      <t>ゴウケイ</t>
    </rPh>
    <rPh sb="14" eb="15">
      <t>ソウ</t>
    </rPh>
    <rPh sb="15" eb="17">
      <t>ボウエキ</t>
    </rPh>
    <rPh sb="17" eb="18">
      <t>ダカ</t>
    </rPh>
    <rPh sb="19" eb="21">
      <t>ボウエキ</t>
    </rPh>
    <rPh sb="21" eb="23">
      <t>シュウシ</t>
    </rPh>
    <rPh sb="24" eb="25">
      <t>カン</t>
    </rPh>
    <rPh sb="31" eb="32">
      <t>ネン</t>
    </rPh>
    <rPh sb="44" eb="47">
      <t>キョウワコク</t>
    </rPh>
    <rPh sb="53" eb="55">
      <t>チホウ</t>
    </rPh>
    <rPh sb="56" eb="57">
      <t>フク</t>
    </rPh>
    <rPh sb="58" eb="60">
      <t>スウチ</t>
    </rPh>
    <rPh sb="61" eb="63">
      <t>クニベツ</t>
    </rPh>
    <rPh sb="64" eb="67">
      <t>ユシュツニュウ</t>
    </rPh>
    <rPh sb="67" eb="68">
      <t>ガク</t>
    </rPh>
    <rPh sb="69" eb="70">
      <t>カン</t>
    </rPh>
    <rPh sb="78" eb="79">
      <t>ネン</t>
    </rPh>
    <rPh sb="84" eb="86">
      <t>ガツブン</t>
    </rPh>
    <rPh sb="87" eb="89">
      <t>キカン</t>
    </rPh>
    <rPh sb="96" eb="99">
      <t>キョウワコク</t>
    </rPh>
    <rPh sb="107" eb="109">
      <t>チホウ</t>
    </rPh>
    <rPh sb="110" eb="112">
      <t>ボウエキ</t>
    </rPh>
    <rPh sb="113" eb="114">
      <t>フク</t>
    </rPh>
    <phoneticPr fontId="3"/>
  </si>
  <si>
    <r>
      <rPr>
        <sz val="11"/>
        <rFont val="游明朝"/>
        <family val="1"/>
        <charset val="128"/>
      </rPr>
      <t>固定資本投資・名目額</t>
    </r>
    <rPh sb="0" eb="2">
      <t>コテイ</t>
    </rPh>
    <rPh sb="2" eb="4">
      <t>シホン</t>
    </rPh>
    <rPh sb="4" eb="6">
      <t>トウシ</t>
    </rPh>
    <rPh sb="7" eb="9">
      <t>メイモク</t>
    </rPh>
    <rPh sb="9" eb="10">
      <t>ガク</t>
    </rPh>
    <phoneticPr fontId="3"/>
  </si>
  <si>
    <r>
      <t>Rosstat</t>
    </r>
    <r>
      <rPr>
        <u/>
        <sz val="11"/>
        <color theme="10"/>
        <rFont val="游明朝"/>
        <family val="1"/>
        <charset val="128"/>
      </rPr>
      <t>データベース（女性）</t>
    </r>
    <rPh sb="14" eb="16">
      <t>ジョセイ</t>
    </rPh>
    <phoneticPr fontId="3"/>
  </si>
  <si>
    <r>
      <t>Rosstat</t>
    </r>
    <r>
      <rPr>
        <u/>
        <sz val="11"/>
        <color theme="10"/>
        <rFont val="游明朝"/>
        <family val="1"/>
        <charset val="128"/>
      </rPr>
      <t>データベース（男性）</t>
    </r>
    <rPh sb="14" eb="16">
      <t>ダンセイ</t>
    </rPh>
    <phoneticPr fontId="3"/>
  </si>
  <si>
    <r>
      <rPr>
        <u/>
        <sz val="11"/>
        <color theme="10"/>
        <rFont val="游明朝"/>
        <family val="1"/>
        <charset val="128"/>
      </rPr>
      <t>年平均</t>
    </r>
    <rPh sb="0" eb="3">
      <t>ネンヘイキン</t>
    </rPh>
    <phoneticPr fontId="3"/>
  </si>
  <si>
    <r>
      <rPr>
        <sz val="11"/>
        <rFont val="游明朝"/>
        <family val="1"/>
        <charset val="128"/>
      </rPr>
      <t>出生・死亡・自然増減率</t>
    </r>
    <rPh sb="0" eb="2">
      <t>シュッショウ</t>
    </rPh>
    <rPh sb="3" eb="5">
      <t>シボウ</t>
    </rPh>
    <rPh sb="6" eb="8">
      <t>シゼン</t>
    </rPh>
    <rPh sb="8" eb="10">
      <t>ゾウゲン</t>
    </rPh>
    <rPh sb="10" eb="11">
      <t>リツ</t>
    </rPh>
    <phoneticPr fontId="3"/>
  </si>
  <si>
    <r>
      <t>Rosstat</t>
    </r>
    <r>
      <rPr>
        <u/>
        <sz val="11"/>
        <color theme="10"/>
        <rFont val="游明朝"/>
        <family val="1"/>
        <charset val="128"/>
      </rPr>
      <t>データベース</t>
    </r>
    <phoneticPr fontId="3"/>
  </si>
  <si>
    <r>
      <t>RSE2018</t>
    </r>
    <r>
      <rPr>
        <u/>
        <sz val="11"/>
        <color theme="10"/>
        <rFont val="游明朝"/>
        <family val="1"/>
        <charset val="128"/>
      </rPr>
      <t>付録（</t>
    </r>
    <r>
      <rPr>
        <u/>
        <sz val="11"/>
        <color theme="10"/>
        <rFont val="Times New Roman"/>
        <family val="1"/>
      </rPr>
      <t>1991-2018</t>
    </r>
    <r>
      <rPr>
        <u/>
        <sz val="11"/>
        <color theme="10"/>
        <rFont val="游明朝"/>
        <family val="1"/>
        <charset val="128"/>
      </rPr>
      <t>）</t>
    </r>
    <phoneticPr fontId="3"/>
  </si>
  <si>
    <r>
      <t>Rosstat</t>
    </r>
    <r>
      <rPr>
        <u/>
        <sz val="11"/>
        <color theme="10"/>
        <rFont val="游明朝"/>
        <family val="1"/>
        <charset val="128"/>
      </rPr>
      <t>データベース</t>
    </r>
  </si>
  <si>
    <r>
      <rPr>
        <sz val="11"/>
        <rFont val="游明朝"/>
        <family val="1"/>
        <charset val="128"/>
      </rPr>
      <t>人口一人当たり所得額</t>
    </r>
    <rPh sb="0" eb="2">
      <t>ジンコウ</t>
    </rPh>
    <rPh sb="2" eb="4">
      <t>ヒトリ</t>
    </rPh>
    <rPh sb="4" eb="5">
      <t>ア</t>
    </rPh>
    <rPh sb="7" eb="9">
      <t>ショトク</t>
    </rPh>
    <rPh sb="9" eb="10">
      <t>ガク</t>
    </rPh>
    <phoneticPr fontId="3"/>
  </si>
  <si>
    <r>
      <rPr>
        <sz val="11"/>
        <rFont val="游明朝"/>
        <family val="1"/>
        <charset val="128"/>
      </rPr>
      <t>実質貨幣可処分所得成長率</t>
    </r>
    <rPh sb="0" eb="2">
      <t>ジッシツ</t>
    </rPh>
    <rPh sb="2" eb="4">
      <t>カヘイ</t>
    </rPh>
    <rPh sb="4" eb="7">
      <t>カショブン</t>
    </rPh>
    <rPh sb="7" eb="9">
      <t>ショトク</t>
    </rPh>
    <rPh sb="9" eb="12">
      <t>セイチョウリツ</t>
    </rPh>
    <phoneticPr fontId="3"/>
  </si>
  <si>
    <r>
      <t>Rosstat</t>
    </r>
    <r>
      <rPr>
        <u/>
        <sz val="11"/>
        <color theme="10"/>
        <rFont val="游明朝"/>
        <family val="1"/>
        <charset val="128"/>
      </rPr>
      <t>データベース</t>
    </r>
    <phoneticPr fontId="3"/>
  </si>
  <si>
    <r>
      <rPr>
        <sz val="11"/>
        <rFont val="游明朝"/>
        <family val="1"/>
        <charset val="128"/>
      </rPr>
      <t>名目賃金</t>
    </r>
    <rPh sb="0" eb="2">
      <t>メイモク</t>
    </rPh>
    <rPh sb="2" eb="4">
      <t>チンギン</t>
    </rPh>
    <phoneticPr fontId="3"/>
  </si>
  <si>
    <r>
      <rPr>
        <sz val="11"/>
        <rFont val="游明朝"/>
        <family val="1"/>
        <charset val="128"/>
      </rPr>
      <t>就業者数</t>
    </r>
    <rPh sb="0" eb="3">
      <t>シュウギョウシャ</t>
    </rPh>
    <rPh sb="3" eb="4">
      <t>スウ</t>
    </rPh>
    <phoneticPr fontId="3"/>
  </si>
  <si>
    <r>
      <t>IFS</t>
    </r>
    <r>
      <rPr>
        <sz val="11"/>
        <rFont val="游明朝"/>
        <family val="1"/>
        <charset val="128"/>
      </rPr>
      <t>データ</t>
    </r>
    <phoneticPr fontId="3"/>
  </si>
  <si>
    <r>
      <rPr>
        <sz val="11"/>
        <rFont val="游明朝"/>
        <family val="1"/>
        <charset val="128"/>
      </rPr>
      <t>日ロ貿易</t>
    </r>
    <rPh sb="0" eb="1">
      <t>ニチ</t>
    </rPh>
    <rPh sb="2" eb="4">
      <t>ボウエキ</t>
    </rPh>
    <phoneticPr fontId="3"/>
  </si>
  <si>
    <r>
      <rPr>
        <sz val="11"/>
        <rFont val="游明朝"/>
        <family val="1"/>
        <charset val="128"/>
      </rPr>
      <t>油価（ブレント）</t>
    </r>
    <rPh sb="0" eb="2">
      <t>ユカ</t>
    </rPh>
    <phoneticPr fontId="3"/>
  </si>
  <si>
    <r>
      <rPr>
        <sz val="11"/>
        <rFont val="游明朝"/>
        <family val="1"/>
        <charset val="128"/>
      </rPr>
      <t>直接投資：債務</t>
    </r>
    <rPh sb="0" eb="2">
      <t>チョクセツ</t>
    </rPh>
    <rPh sb="2" eb="4">
      <t>トウシ</t>
    </rPh>
    <rPh sb="5" eb="7">
      <t>サイム</t>
    </rPh>
    <phoneticPr fontId="3"/>
  </si>
  <si>
    <r>
      <rPr>
        <sz val="11"/>
        <rFont val="游明朝"/>
        <family val="1"/>
        <charset val="128"/>
      </rPr>
      <t>直接投資：資産</t>
    </r>
    <rPh sb="0" eb="2">
      <t>チョクセツ</t>
    </rPh>
    <rPh sb="2" eb="4">
      <t>トウシ</t>
    </rPh>
    <rPh sb="5" eb="7">
      <t>シサン</t>
    </rPh>
    <phoneticPr fontId="3"/>
  </si>
  <si>
    <r>
      <rPr>
        <sz val="11"/>
        <rFont val="游明朝"/>
        <family val="1"/>
        <charset val="128"/>
      </rPr>
      <t>付表</t>
    </r>
    <r>
      <rPr>
        <sz val="11"/>
        <rFont val="Times New Roman"/>
        <family val="1"/>
      </rPr>
      <t>2</t>
    </r>
    <r>
      <rPr>
        <sz val="11"/>
        <rFont val="游明朝"/>
        <family val="1"/>
        <charset val="128"/>
      </rPr>
      <t>－</t>
    </r>
    <r>
      <rPr>
        <sz val="11"/>
        <rFont val="Times New Roman"/>
        <family val="1"/>
      </rPr>
      <t>2</t>
    </r>
    <r>
      <rPr>
        <sz val="11"/>
        <rFont val="游明朝"/>
        <family val="1"/>
        <charset val="128"/>
      </rPr>
      <t>　ロシア極東連邦管区の統計データ</t>
    </r>
    <phoneticPr fontId="3"/>
  </si>
  <si>
    <r>
      <t>Rosstat</t>
    </r>
    <r>
      <rPr>
        <u/>
        <sz val="11"/>
        <color theme="10"/>
        <rFont val="游明朝"/>
        <family val="1"/>
        <charset val="128"/>
      </rPr>
      <t>データベース（</t>
    </r>
    <r>
      <rPr>
        <u/>
        <sz val="11"/>
        <color theme="10"/>
        <rFont val="Times New Roman"/>
        <family val="1"/>
      </rPr>
      <t>1992</t>
    </r>
    <r>
      <rPr>
        <u/>
        <sz val="11"/>
        <color theme="10"/>
        <rFont val="游明朝"/>
        <family val="1"/>
        <charset val="128"/>
      </rPr>
      <t>－</t>
    </r>
    <r>
      <rPr>
        <u/>
        <sz val="11"/>
        <color theme="10"/>
        <rFont val="Times New Roman"/>
        <family val="1"/>
      </rPr>
      <t>2016</t>
    </r>
    <r>
      <rPr>
        <u/>
        <sz val="11"/>
        <color theme="10"/>
        <rFont val="游明朝"/>
        <family val="1"/>
        <charset val="128"/>
      </rPr>
      <t>年）</t>
    </r>
    <rPh sb="23" eb="24">
      <t>ネン</t>
    </rPh>
    <phoneticPr fontId="3"/>
  </si>
  <si>
    <r>
      <t>Rosstat HP</t>
    </r>
    <r>
      <rPr>
        <u/>
        <sz val="11"/>
        <color theme="10"/>
        <rFont val="游明朝"/>
        <family val="1"/>
        <charset val="128"/>
      </rPr>
      <t>（</t>
    </r>
    <r>
      <rPr>
        <u/>
        <sz val="11"/>
        <color theme="10"/>
        <rFont val="Times New Roman"/>
        <family val="1"/>
      </rPr>
      <t>2017</t>
    </r>
    <r>
      <rPr>
        <u/>
        <sz val="11"/>
        <color theme="10"/>
        <rFont val="游明朝"/>
        <family val="1"/>
        <charset val="128"/>
      </rPr>
      <t>年）</t>
    </r>
    <rPh sb="15" eb="16">
      <t>ネン</t>
    </rPh>
    <phoneticPr fontId="3"/>
  </si>
  <si>
    <r>
      <t>Rosstat</t>
    </r>
    <r>
      <rPr>
        <u/>
        <sz val="11"/>
        <color theme="10"/>
        <rFont val="游明朝"/>
        <family val="1"/>
        <charset val="128"/>
      </rPr>
      <t>データベース</t>
    </r>
    <phoneticPr fontId="3"/>
  </si>
  <si>
    <r>
      <rPr>
        <sz val="11"/>
        <rFont val="游明朝"/>
        <family val="1"/>
        <charset val="128"/>
      </rPr>
      <t>外国直接投資</t>
    </r>
    <rPh sb="0" eb="2">
      <t>ガイコク</t>
    </rPh>
    <rPh sb="2" eb="4">
      <t>チョクセツ</t>
    </rPh>
    <rPh sb="4" eb="6">
      <t>トウシ</t>
    </rPh>
    <phoneticPr fontId="3"/>
  </si>
  <si>
    <r>
      <rPr>
        <sz val="11"/>
        <rFont val="游明朝"/>
        <family val="1"/>
        <charset val="128"/>
      </rPr>
      <t>貿易：</t>
    </r>
    <r>
      <rPr>
        <sz val="11"/>
        <rFont val="Times New Roman"/>
        <family val="1"/>
      </rPr>
      <t>2018</t>
    </r>
    <rPh sb="0" eb="2">
      <t>ボウエキ</t>
    </rPh>
    <phoneticPr fontId="3"/>
  </si>
  <si>
    <r>
      <rPr>
        <sz val="11"/>
        <rFont val="游明朝"/>
        <family val="1"/>
        <charset val="128"/>
      </rPr>
      <t>連邦構成主体別貿易：</t>
    </r>
    <r>
      <rPr>
        <sz val="11"/>
        <rFont val="Times New Roman"/>
        <family val="1"/>
      </rPr>
      <t>2017</t>
    </r>
    <rPh sb="0" eb="2">
      <t>レンポウ</t>
    </rPh>
    <rPh sb="2" eb="4">
      <t>コウセイ</t>
    </rPh>
    <rPh sb="4" eb="6">
      <t>シュタイ</t>
    </rPh>
    <rPh sb="6" eb="7">
      <t>ベツ</t>
    </rPh>
    <rPh sb="7" eb="9">
      <t>ボウエキ</t>
    </rPh>
    <phoneticPr fontId="3"/>
  </si>
  <si>
    <r>
      <rPr>
        <sz val="11"/>
        <rFont val="游明朝"/>
        <family val="1"/>
        <charset val="128"/>
      </rPr>
      <t>社会経済情勢</t>
    </r>
    <r>
      <rPr>
        <sz val="11"/>
        <rFont val="Times New Roman"/>
        <family val="1"/>
      </rPr>
      <t>2019</t>
    </r>
    <r>
      <rPr>
        <sz val="11"/>
        <rFont val="游明朝"/>
        <family val="1"/>
        <charset val="128"/>
      </rPr>
      <t>年</t>
    </r>
    <r>
      <rPr>
        <sz val="11"/>
        <rFont val="Times New Roman"/>
        <family val="1"/>
      </rPr>
      <t>2</t>
    </r>
    <r>
      <rPr>
        <sz val="11"/>
        <rFont val="游明朝"/>
        <family val="1"/>
        <charset val="128"/>
      </rPr>
      <t>月</t>
    </r>
    <rPh sb="0" eb="2">
      <t>シャカイ</t>
    </rPh>
    <rPh sb="2" eb="4">
      <t>ケイザイ</t>
    </rPh>
    <rPh sb="4" eb="6">
      <t>ジョウセイ</t>
    </rPh>
    <rPh sb="10" eb="11">
      <t>ネン</t>
    </rPh>
    <rPh sb="12" eb="13">
      <t>ガツ</t>
    </rPh>
    <phoneticPr fontId="3"/>
  </si>
  <si>
    <r>
      <rPr>
        <sz val="10"/>
        <rFont val="游明朝"/>
        <family val="1"/>
        <charset val="128"/>
      </rPr>
      <t>外国直接投資</t>
    </r>
    <r>
      <rPr>
        <vertAlign val="superscript"/>
        <sz val="10"/>
        <color rgb="FF0000FF"/>
        <rFont val="游明朝"/>
        <family val="1"/>
        <charset val="128"/>
      </rPr>
      <t>（11）</t>
    </r>
    <rPh sb="0" eb="2">
      <t>ガイコク</t>
    </rPh>
    <rPh sb="2" eb="4">
      <t>チョクセツ</t>
    </rPh>
    <rPh sb="4" eb="6">
      <t>トウシ</t>
    </rPh>
    <phoneticPr fontId="3"/>
  </si>
  <si>
    <r>
      <rPr>
        <sz val="10"/>
        <rFont val="游明朝"/>
        <family val="1"/>
        <charset val="128"/>
      </rPr>
      <t>（</t>
    </r>
    <r>
      <rPr>
        <sz val="10"/>
        <rFont val="Times New Roman"/>
        <family val="1"/>
      </rPr>
      <t>11</t>
    </r>
    <r>
      <rPr>
        <sz val="10"/>
        <rFont val="游明朝"/>
        <family val="1"/>
        <charset val="128"/>
      </rPr>
      <t>）</t>
    </r>
    <r>
      <rPr>
        <sz val="10"/>
        <rFont val="Times New Roman"/>
        <family val="1"/>
      </rPr>
      <t>2010</t>
    </r>
    <r>
      <rPr>
        <sz val="10"/>
        <rFont val="游明朝"/>
        <family val="1"/>
        <charset val="128"/>
      </rPr>
      <t>年以前のデータは財務省ウェブサイトにおいて得られなかった。</t>
    </r>
    <rPh sb="8" eb="11">
      <t>ネンイゼン</t>
    </rPh>
    <rPh sb="16" eb="19">
      <t>ザイムショウ</t>
    </rPh>
    <rPh sb="29" eb="30">
      <t>エ</t>
    </rPh>
    <phoneticPr fontId="3"/>
  </si>
  <si>
    <r>
      <rPr>
        <sz val="10"/>
        <rFont val="游明朝"/>
        <family val="1"/>
        <charset val="128"/>
      </rPr>
      <t>（</t>
    </r>
    <r>
      <rPr>
        <sz val="10"/>
        <rFont val="Times New Roman"/>
        <family val="1"/>
      </rPr>
      <t>1</t>
    </r>
    <r>
      <rPr>
        <sz val="10"/>
        <rFont val="游明朝"/>
        <family val="1"/>
        <charset val="128"/>
      </rPr>
      <t>）ベラルーシおよびカザフスタンとの貿易を含む。データ出所が違うため、本文および他の表のデータと一致しない。</t>
    </r>
    <rPh sb="19" eb="21">
      <t>ボウエキ</t>
    </rPh>
    <rPh sb="22" eb="23">
      <t>フク</t>
    </rPh>
    <rPh sb="28" eb="30">
      <t>シュッショ</t>
    </rPh>
    <rPh sb="31" eb="32">
      <t>チガ</t>
    </rPh>
    <rPh sb="36" eb="38">
      <t>ホンブン</t>
    </rPh>
    <rPh sb="41" eb="42">
      <t>ホカ</t>
    </rPh>
    <rPh sb="43" eb="44">
      <t>ヒョウ</t>
    </rPh>
    <rPh sb="49" eb="51">
      <t>イッチ</t>
    </rPh>
    <phoneticPr fontId="3"/>
  </si>
  <si>
    <t>（2）ロシア連邦全体の数値は、ロシア連邦国家統計庁ウェブサイトの最新値である。連邦管区および連邦構成主体別の数値はロシア極東税関およびシベリア税関の数値である。ブリヤート共和国とザバイカル地方の数値は、合計して、極東連邦管区のデータに算入した。</t>
    <phoneticPr fontId="3"/>
  </si>
  <si>
    <t>Rosstat HP（2011-2019年）</t>
    <rPh sb="20" eb="21">
      <t>ネン</t>
    </rPh>
    <phoneticPr fontId="3"/>
  </si>
  <si>
    <t>Rosstat HP（1996-2011年）</t>
    <rPh sb="20" eb="21">
      <t>ネン</t>
    </rPh>
    <phoneticPr fontId="3"/>
  </si>
  <si>
    <t>Rosstat HP（2012-2019年）</t>
    <rPh sb="20" eb="21">
      <t>ネン</t>
    </rPh>
    <phoneticPr fontId="3"/>
  </si>
  <si>
    <t>Rosstat HP（1995-2011年）</t>
    <rPh sb="20" eb="21">
      <t>ネン</t>
    </rPh>
    <phoneticPr fontId="3"/>
  </si>
  <si>
    <t>https://data.imf.org/?sk=4C514D48-B6BA-49ED-8AB9-52B0C1A0179B&amp;sId=1390030341854</t>
  </si>
  <si>
    <r>
      <t>Rosstat</t>
    </r>
    <r>
      <rPr>
        <u/>
        <sz val="11"/>
        <color theme="10"/>
        <rFont val="游明朝"/>
        <family val="1"/>
        <charset val="128"/>
      </rPr>
      <t>データベース（年平均）Численность</t>
    </r>
    <r>
      <rPr>
        <u/>
        <sz val="11"/>
        <color theme="10"/>
        <rFont val="Times New Roman"/>
        <family val="1"/>
      </rPr>
      <t xml:space="preserve"> </t>
    </r>
    <r>
      <rPr>
        <u/>
        <sz val="11"/>
        <color theme="10"/>
        <rFont val="游明朝"/>
        <family val="1"/>
        <charset val="128"/>
      </rPr>
      <t>постоянного</t>
    </r>
    <r>
      <rPr>
        <u/>
        <sz val="11"/>
        <color theme="10"/>
        <rFont val="Times New Roman"/>
        <family val="1"/>
      </rPr>
      <t xml:space="preserve"> </t>
    </r>
    <r>
      <rPr>
        <u/>
        <sz val="11"/>
        <color theme="10"/>
        <rFont val="游明朝"/>
        <family val="1"/>
        <charset val="128"/>
      </rPr>
      <t>населения</t>
    </r>
    <r>
      <rPr>
        <u/>
        <sz val="11"/>
        <color theme="10"/>
        <rFont val="Times New Roman"/>
        <family val="1"/>
      </rPr>
      <t xml:space="preserve"> </t>
    </r>
    <r>
      <rPr>
        <u/>
        <sz val="11"/>
        <color theme="10"/>
        <rFont val="游明朝"/>
        <family val="1"/>
        <charset val="128"/>
      </rPr>
      <t>в</t>
    </r>
    <r>
      <rPr>
        <u/>
        <sz val="11"/>
        <color theme="10"/>
        <rFont val="Times New Roman"/>
        <family val="1"/>
      </rPr>
      <t xml:space="preserve"> </t>
    </r>
    <r>
      <rPr>
        <u/>
        <sz val="11"/>
        <color theme="10"/>
        <rFont val="游明朝"/>
        <family val="1"/>
        <charset val="128"/>
      </rPr>
      <t>среднем</t>
    </r>
    <r>
      <rPr>
        <u/>
        <sz val="11"/>
        <color theme="10"/>
        <rFont val="Times New Roman"/>
        <family val="1"/>
      </rPr>
      <t xml:space="preserve"> </t>
    </r>
    <r>
      <rPr>
        <u/>
        <sz val="11"/>
        <color theme="10"/>
        <rFont val="游明朝"/>
        <family val="1"/>
        <charset val="128"/>
      </rPr>
      <t>за</t>
    </r>
    <r>
      <rPr>
        <u/>
        <sz val="11"/>
        <color theme="10"/>
        <rFont val="Times New Roman"/>
        <family val="1"/>
      </rPr>
      <t xml:space="preserve"> </t>
    </r>
    <r>
      <rPr>
        <u/>
        <sz val="11"/>
        <color theme="10"/>
        <rFont val="游明朝"/>
        <family val="1"/>
        <charset val="128"/>
      </rPr>
      <t>год</t>
    </r>
    <rPh sb="14" eb="17">
      <t>ネンヘイキン</t>
    </rPh>
    <phoneticPr fontId="3"/>
  </si>
  <si>
    <r>
      <rPr>
        <sz val="10"/>
        <rFont val="游明朝"/>
        <family val="1"/>
        <charset val="128"/>
      </rPr>
      <t>（</t>
    </r>
    <r>
      <rPr>
        <sz val="10"/>
        <rFont val="Times New Roman"/>
        <family val="1"/>
      </rPr>
      <t>1</t>
    </r>
    <r>
      <rPr>
        <sz val="10"/>
        <rFont val="游明朝"/>
        <family val="1"/>
        <charset val="128"/>
      </rPr>
      <t>）</t>
    </r>
    <r>
      <rPr>
        <sz val="10"/>
        <rFont val="Times New Roman"/>
        <family val="1"/>
      </rPr>
      <t>2015</t>
    </r>
    <r>
      <rPr>
        <sz val="10"/>
        <rFont val="游明朝"/>
        <family val="1"/>
        <charset val="128"/>
      </rPr>
      <t>年以降の数値にはセバストポリ市とクリミア共和国が含まれている。</t>
    </r>
    <r>
      <rPr>
        <sz val="10"/>
        <rFont val="Times New Roman"/>
        <family val="1"/>
      </rPr>
      <t>2020</t>
    </r>
    <r>
      <rPr>
        <sz val="10"/>
        <rFont val="游明朝"/>
        <family val="1"/>
        <charset val="128"/>
      </rPr>
      <t>年</t>
    </r>
    <r>
      <rPr>
        <sz val="10"/>
        <rFont val="Times New Roman"/>
        <family val="1"/>
      </rPr>
      <t>1</t>
    </r>
    <r>
      <rPr>
        <sz val="10"/>
        <rFont val="游明朝"/>
        <family val="1"/>
        <charset val="128"/>
      </rPr>
      <t>月</t>
    </r>
    <r>
      <rPr>
        <sz val="10"/>
        <rFont val="Times New Roman"/>
        <family val="1"/>
      </rPr>
      <t>1</t>
    </r>
    <r>
      <rPr>
        <sz val="10"/>
        <rFont val="游明朝"/>
        <family val="1"/>
        <charset val="128"/>
      </rPr>
      <t>日の人口は、</t>
    </r>
    <r>
      <rPr>
        <sz val="10"/>
        <rFont val="Times New Roman"/>
        <family val="1"/>
      </rPr>
      <t>1</t>
    </r>
    <r>
      <rPr>
        <sz val="10"/>
        <rFont val="游明朝"/>
        <family val="1"/>
        <charset val="128"/>
      </rPr>
      <t>億</t>
    </r>
    <r>
      <rPr>
        <sz val="10"/>
        <rFont val="Times New Roman"/>
        <family val="1"/>
      </rPr>
      <t>4678</t>
    </r>
    <r>
      <rPr>
        <sz val="10"/>
        <rFont val="游明朝"/>
        <family val="1"/>
        <charset val="128"/>
      </rPr>
      <t>万</t>
    </r>
    <r>
      <rPr>
        <sz val="10"/>
        <rFont val="Times New Roman"/>
        <family val="1"/>
      </rPr>
      <t>8590</t>
    </r>
    <r>
      <rPr>
        <sz val="10"/>
        <rFont val="游明朝"/>
        <family val="1"/>
        <charset val="128"/>
      </rPr>
      <t>人。</t>
    </r>
    <rPh sb="7" eb="8">
      <t>ネン</t>
    </rPh>
    <rPh sb="8" eb="10">
      <t>イコウ</t>
    </rPh>
    <rPh sb="11" eb="13">
      <t>スウチ</t>
    </rPh>
    <rPh sb="21" eb="22">
      <t>シ</t>
    </rPh>
    <rPh sb="27" eb="30">
      <t>キョウワコク</t>
    </rPh>
    <rPh sb="31" eb="32">
      <t>フク</t>
    </rPh>
    <rPh sb="42" eb="43">
      <t>ネン</t>
    </rPh>
    <rPh sb="44" eb="45">
      <t>ガツ</t>
    </rPh>
    <rPh sb="46" eb="47">
      <t>ニチ</t>
    </rPh>
    <rPh sb="48" eb="50">
      <t>ジンコウ</t>
    </rPh>
    <rPh sb="53" eb="54">
      <t>オク</t>
    </rPh>
    <rPh sb="58" eb="59">
      <t>マン</t>
    </rPh>
    <rPh sb="63" eb="64">
      <t>ニン</t>
    </rPh>
    <phoneticPr fontId="3"/>
  </si>
  <si>
    <t>Rosstat HP（1992-2016年: OKVED1）</t>
    <rPh sb="20" eb="21">
      <t>ネン</t>
    </rPh>
    <phoneticPr fontId="3"/>
  </si>
  <si>
    <t>Rosstat HP（2014-2019年: OKVED2）：2016年価格</t>
    <rPh sb="20" eb="21">
      <t>ネン</t>
    </rPh>
    <rPh sb="35" eb="36">
      <t>ネン</t>
    </rPh>
    <rPh sb="36" eb="38">
      <t>カカク</t>
    </rPh>
    <phoneticPr fontId="3"/>
  </si>
  <si>
    <t>Rosstat HP（2015-2019年: OKVED2）：2018年価格</t>
    <rPh sb="20" eb="21">
      <t>ネン</t>
    </rPh>
    <rPh sb="35" eb="36">
      <t>ネン</t>
    </rPh>
    <rPh sb="36" eb="38">
      <t>カカク</t>
    </rPh>
    <phoneticPr fontId="3"/>
  </si>
  <si>
    <t>Rosstat HP（1990-2019年）</t>
    <rPh sb="20" eb="21">
      <t>ネン</t>
    </rPh>
    <phoneticPr fontId="3"/>
  </si>
  <si>
    <t>Rosstat HP New method</t>
    <phoneticPr fontId="3"/>
  </si>
  <si>
    <t>Cреднедушевые денежные доходы населения</t>
  </si>
  <si>
    <t>Rosstat HP（1971-2019年）</t>
    <rPh sb="20" eb="21">
      <t>ネン</t>
    </rPh>
    <phoneticPr fontId="3"/>
  </si>
  <si>
    <r>
      <rPr>
        <sz val="10"/>
        <rFont val="游明朝"/>
        <family val="1"/>
        <charset val="128"/>
      </rPr>
      <t>（</t>
    </r>
    <r>
      <rPr>
        <sz val="10"/>
        <rFont val="Times New Roman"/>
        <family val="1"/>
      </rPr>
      <t>3</t>
    </r>
    <r>
      <rPr>
        <sz val="10"/>
        <rFont val="游明朝"/>
        <family val="1"/>
        <charset val="128"/>
      </rPr>
      <t>）ドル表示</t>
    </r>
    <r>
      <rPr>
        <sz val="10"/>
        <rFont val="Times New Roman"/>
        <family val="1"/>
      </rPr>
      <t>GDP</t>
    </r>
    <r>
      <rPr>
        <sz val="10"/>
        <rFont val="游明朝"/>
        <family val="1"/>
        <charset val="128"/>
      </rPr>
      <t>は年平均公式為替レート（</t>
    </r>
    <r>
      <rPr>
        <sz val="10"/>
        <rFont val="Times New Roman"/>
        <family val="1"/>
      </rPr>
      <t>IFS</t>
    </r>
    <r>
      <rPr>
        <sz val="10"/>
        <rFont val="游明朝"/>
        <family val="1"/>
        <charset val="128"/>
      </rPr>
      <t>データ）で換算した。</t>
    </r>
    <rPh sb="5" eb="7">
      <t>ひょうじ</t>
    </rPh>
    <rPh sb="11" eb="12">
      <t>ねん</t>
    </rPh>
    <rPh sb="12" eb="14">
      <t>へいきん</t>
    </rPh>
    <rPh sb="14" eb="16">
      <t>こうしき</t>
    </rPh>
    <rPh sb="16" eb="18">
      <t>かわせ</t>
    </rPh>
    <rPh sb="30" eb="32">
      <t>かんさん</t>
    </rPh>
    <phoneticPr fontId="4" type="noConversion"/>
  </si>
  <si>
    <t>実質成長率</t>
    <rPh sb="0" eb="2">
      <t>ジッシツ</t>
    </rPh>
    <rPh sb="2" eb="5">
      <t>セイチョウリツ</t>
    </rPh>
    <phoneticPr fontId="3"/>
  </si>
  <si>
    <r>
      <rPr>
        <sz val="10"/>
        <rFont val="游明朝"/>
        <family val="1"/>
        <charset val="128"/>
      </rPr>
      <t>鉱工業生産・実質増減率</t>
    </r>
    <r>
      <rPr>
        <vertAlign val="superscript"/>
        <sz val="10"/>
        <color rgb="FF0000FF"/>
        <rFont val="游明朝"/>
        <family val="1"/>
        <charset val="128"/>
      </rPr>
      <t>（</t>
    </r>
    <r>
      <rPr>
        <vertAlign val="superscript"/>
        <sz val="10"/>
        <color rgb="FF0000FF"/>
        <rFont val="Times New Roman"/>
        <family val="1"/>
      </rPr>
      <t>5</t>
    </r>
    <r>
      <rPr>
        <vertAlign val="superscript"/>
        <sz val="10"/>
        <color rgb="FF0000FF"/>
        <rFont val="游明朝"/>
        <family val="1"/>
        <charset val="128"/>
      </rPr>
      <t>）（</t>
    </r>
    <r>
      <rPr>
        <vertAlign val="superscript"/>
        <sz val="10"/>
        <color rgb="FF0000FF"/>
        <rFont val="Times New Roman"/>
        <family val="1"/>
      </rPr>
      <t>6</t>
    </r>
    <r>
      <rPr>
        <vertAlign val="superscript"/>
        <sz val="10"/>
        <color rgb="FF0000FF"/>
        <rFont val="游明朝"/>
        <family val="1"/>
        <charset val="128"/>
      </rPr>
      <t>）</t>
    </r>
    <rPh sb="0" eb="3">
      <t>こうこうぎょう</t>
    </rPh>
    <rPh sb="3" eb="5">
      <t>せいさん</t>
    </rPh>
    <rPh sb="6" eb="8">
      <t>ｼﾞｯｼﾂ</t>
    </rPh>
    <rPh sb="8" eb="10">
      <t>ｿﾞｳｹﾞﾝ</t>
    </rPh>
    <rPh sb="10" eb="11">
      <t>ﾘﾂ</t>
    </rPh>
    <phoneticPr fontId="4" type="noConversion"/>
  </si>
  <si>
    <r>
      <rPr>
        <sz val="10"/>
        <rFont val="游明朝"/>
        <family val="1"/>
        <charset val="128"/>
      </rPr>
      <t>人口</t>
    </r>
    <r>
      <rPr>
        <sz val="10"/>
        <rFont val="Times New Roman"/>
        <family val="1"/>
      </rPr>
      <t>1</t>
    </r>
    <r>
      <rPr>
        <sz val="10"/>
        <rFont val="游明朝"/>
        <family val="1"/>
        <charset val="128"/>
      </rPr>
      <t>人当たり貨幣所得月額</t>
    </r>
    <r>
      <rPr>
        <vertAlign val="superscript"/>
        <sz val="10"/>
        <color rgb="FF0000FF"/>
        <rFont val="游明朝"/>
        <family val="1"/>
        <charset val="128"/>
      </rPr>
      <t>（</t>
    </r>
    <r>
      <rPr>
        <vertAlign val="superscript"/>
        <sz val="10"/>
        <color rgb="FF0000FF"/>
        <rFont val="Times New Roman"/>
        <family val="1"/>
      </rPr>
      <t>7</t>
    </r>
    <r>
      <rPr>
        <vertAlign val="superscript"/>
        <sz val="10"/>
        <color rgb="FF0000FF"/>
        <rFont val="游明朝"/>
        <family val="1"/>
        <charset val="128"/>
      </rPr>
      <t>）</t>
    </r>
    <rPh sb="0" eb="2">
      <t>ジンコウ</t>
    </rPh>
    <rPh sb="3" eb="4">
      <t>ニン</t>
    </rPh>
    <rPh sb="4" eb="5">
      <t>ア</t>
    </rPh>
    <rPh sb="7" eb="9">
      <t>カヘイ</t>
    </rPh>
    <rPh sb="9" eb="11">
      <t>ショトク</t>
    </rPh>
    <rPh sb="11" eb="12">
      <t>ツキ</t>
    </rPh>
    <rPh sb="12" eb="13">
      <t>ガク</t>
    </rPh>
    <phoneticPr fontId="3"/>
  </si>
  <si>
    <r>
      <t>就業者数</t>
    </r>
    <r>
      <rPr>
        <vertAlign val="superscript"/>
        <sz val="10"/>
        <color rgb="FF0000FF"/>
        <rFont val="游明朝"/>
        <family val="1"/>
        <charset val="128"/>
      </rPr>
      <t>（8）</t>
    </r>
    <rPh sb="0" eb="3">
      <t>シュウギョウシャ</t>
    </rPh>
    <rPh sb="3" eb="4">
      <t>スウ</t>
    </rPh>
    <phoneticPr fontId="3"/>
  </si>
  <si>
    <r>
      <t>失業者数</t>
    </r>
    <r>
      <rPr>
        <vertAlign val="superscript"/>
        <sz val="10"/>
        <color rgb="FF0000FF"/>
        <rFont val="游明朝"/>
        <family val="1"/>
        <charset val="128"/>
      </rPr>
      <t>（8）</t>
    </r>
    <phoneticPr fontId="4" type="noConversion"/>
  </si>
  <si>
    <r>
      <rPr>
        <sz val="10"/>
        <rFont val="游明朝"/>
        <family val="1"/>
        <charset val="128"/>
      </rPr>
      <t>失業率（</t>
    </r>
    <r>
      <rPr>
        <sz val="10"/>
        <rFont val="Times New Roman"/>
        <family val="1"/>
      </rPr>
      <t>ILO</t>
    </r>
    <r>
      <rPr>
        <sz val="10"/>
        <rFont val="游明朝"/>
        <family val="1"/>
        <charset val="128"/>
      </rPr>
      <t>方式）</t>
    </r>
    <r>
      <rPr>
        <vertAlign val="superscript"/>
        <sz val="10"/>
        <color rgb="FF0000FF"/>
        <rFont val="游明朝"/>
        <family val="1"/>
        <charset val="128"/>
      </rPr>
      <t>（</t>
    </r>
    <r>
      <rPr>
        <vertAlign val="superscript"/>
        <sz val="10"/>
        <color rgb="FF0000FF"/>
        <rFont val="Times New Roman"/>
        <family val="1"/>
      </rPr>
      <t>9</t>
    </r>
    <r>
      <rPr>
        <vertAlign val="superscript"/>
        <sz val="10"/>
        <color rgb="FF0000FF"/>
        <rFont val="游明朝"/>
        <family val="1"/>
        <charset val="128"/>
      </rPr>
      <t>）</t>
    </r>
    <phoneticPr fontId="3"/>
  </si>
  <si>
    <r>
      <rPr>
        <sz val="10"/>
        <rFont val="游明朝"/>
        <family val="1"/>
        <charset val="128"/>
      </rPr>
      <t>通貨供給量</t>
    </r>
    <r>
      <rPr>
        <vertAlign val="superscript"/>
        <sz val="10"/>
        <color rgb="FF0000FF"/>
        <rFont val="游明朝"/>
        <family val="1"/>
        <charset val="128"/>
      </rPr>
      <t>（</t>
    </r>
    <r>
      <rPr>
        <vertAlign val="superscript"/>
        <sz val="10"/>
        <color rgb="FF0000FF"/>
        <rFont val="Times New Roman"/>
        <family val="1"/>
      </rPr>
      <t>10</t>
    </r>
    <r>
      <rPr>
        <vertAlign val="superscript"/>
        <sz val="10"/>
        <color rgb="FF0000FF"/>
        <rFont val="游明朝"/>
        <family val="1"/>
        <charset val="128"/>
      </rPr>
      <t>）</t>
    </r>
    <phoneticPr fontId="4" type="noConversion"/>
  </si>
  <si>
    <r>
      <rPr>
        <sz val="10"/>
        <rFont val="游明朝"/>
        <family val="1"/>
        <charset val="128"/>
      </rPr>
      <t>（</t>
    </r>
    <r>
      <rPr>
        <sz val="10"/>
        <rFont val="Times New Roman"/>
        <family val="1"/>
      </rPr>
      <t>6</t>
    </r>
    <r>
      <rPr>
        <sz val="10"/>
        <rFont val="游明朝"/>
        <family val="1"/>
        <charset val="128"/>
      </rPr>
      <t>）</t>
    </r>
    <r>
      <rPr>
        <sz val="10"/>
        <rFont val="Times New Roman"/>
        <family val="1"/>
      </rPr>
      <t>2000</t>
    </r>
    <r>
      <rPr>
        <sz val="10"/>
        <rFont val="游明朝"/>
        <family val="1"/>
        <charset val="128"/>
      </rPr>
      <t>－</t>
    </r>
    <r>
      <rPr>
        <sz val="10"/>
        <rFont val="Times New Roman"/>
        <family val="1"/>
      </rPr>
      <t>2013</t>
    </r>
    <r>
      <rPr>
        <sz val="10"/>
        <rFont val="游明朝"/>
        <family val="1"/>
        <charset val="128"/>
      </rPr>
      <t>年（</t>
    </r>
    <r>
      <rPr>
        <sz val="10"/>
        <rFont val="Times New Roman"/>
        <family val="1"/>
      </rPr>
      <t>OKVED1.1</t>
    </r>
    <r>
      <rPr>
        <sz val="10"/>
        <rFont val="游明朝"/>
        <family val="1"/>
        <charset val="128"/>
      </rPr>
      <t>）、</t>
    </r>
    <r>
      <rPr>
        <sz val="10"/>
        <rFont val="Times New Roman"/>
        <family val="1"/>
      </rPr>
      <t>2014</t>
    </r>
    <r>
      <rPr>
        <sz val="10"/>
        <rFont val="游明朝"/>
        <family val="1"/>
        <charset val="128"/>
      </rPr>
      <t>年（</t>
    </r>
    <r>
      <rPr>
        <sz val="10"/>
        <rFont val="Times New Roman"/>
        <family val="1"/>
      </rPr>
      <t>OKVED2</t>
    </r>
    <r>
      <rPr>
        <sz val="10"/>
        <rFont val="游明朝"/>
        <family val="1"/>
        <charset val="128"/>
      </rPr>
      <t>、</t>
    </r>
    <r>
      <rPr>
        <sz val="10"/>
        <rFont val="Times New Roman"/>
        <family val="1"/>
      </rPr>
      <t>2016</t>
    </r>
    <r>
      <rPr>
        <sz val="10"/>
        <rFont val="游明朝"/>
        <family val="1"/>
        <charset val="128"/>
      </rPr>
      <t>年価格）、</t>
    </r>
    <r>
      <rPr>
        <sz val="10"/>
        <rFont val="Times New Roman"/>
        <family val="1"/>
      </rPr>
      <t>2015</t>
    </r>
    <r>
      <rPr>
        <sz val="10"/>
        <rFont val="游明朝"/>
        <family val="1"/>
        <charset val="128"/>
      </rPr>
      <t>－</t>
    </r>
    <r>
      <rPr>
        <sz val="10"/>
        <rFont val="Times New Roman"/>
        <family val="1"/>
      </rPr>
      <t>2019</t>
    </r>
    <r>
      <rPr>
        <sz val="10"/>
        <rFont val="游明朝"/>
        <family val="1"/>
        <charset val="128"/>
      </rPr>
      <t>年（</t>
    </r>
    <r>
      <rPr>
        <sz val="10"/>
        <rFont val="Times New Roman"/>
        <family val="1"/>
      </rPr>
      <t>OKVED2</t>
    </r>
    <r>
      <rPr>
        <sz val="10"/>
        <rFont val="游明朝"/>
        <family val="1"/>
        <charset val="128"/>
      </rPr>
      <t>、</t>
    </r>
    <r>
      <rPr>
        <sz val="10"/>
        <rFont val="Times New Roman"/>
        <family val="1"/>
      </rPr>
      <t>2018</t>
    </r>
    <r>
      <rPr>
        <sz val="10"/>
        <rFont val="游明朝"/>
        <family val="1"/>
        <charset val="128"/>
      </rPr>
      <t>年価格）の鉱工業生産指数は、産業部門分類や基準年が異なる。</t>
    </r>
    <rPh sb="12" eb="13">
      <t>ネン</t>
    </rPh>
    <rPh sb="28" eb="29">
      <t>ネン</t>
    </rPh>
    <rPh sb="55" eb="56">
      <t>ネン</t>
    </rPh>
    <rPh sb="68" eb="71">
      <t>ネンカカク</t>
    </rPh>
    <rPh sb="73" eb="80">
      <t>コウコウギョウセイサンシスウ</t>
    </rPh>
    <rPh sb="82" eb="86">
      <t>サンギョウブモン</t>
    </rPh>
    <rPh sb="86" eb="88">
      <t>ブンルイ</t>
    </rPh>
    <rPh sb="89" eb="92">
      <t>キジュンネン</t>
    </rPh>
    <rPh sb="93" eb="94">
      <t>コト</t>
    </rPh>
    <phoneticPr fontId="3"/>
  </si>
  <si>
    <r>
      <rPr>
        <sz val="10"/>
        <rFont val="游明朝"/>
        <family val="1"/>
        <charset val="128"/>
      </rPr>
      <t>（</t>
    </r>
    <r>
      <rPr>
        <sz val="10"/>
        <rFont val="Times New Roman"/>
        <family val="1"/>
      </rPr>
      <t>7</t>
    </r>
    <r>
      <rPr>
        <sz val="10"/>
        <rFont val="游明朝"/>
        <family val="1"/>
        <charset val="128"/>
      </rPr>
      <t>）</t>
    </r>
    <r>
      <rPr>
        <sz val="10"/>
        <rFont val="Times New Roman"/>
        <family val="1"/>
      </rPr>
      <t>2013</t>
    </r>
    <r>
      <rPr>
        <sz val="10"/>
        <rFont val="游明朝"/>
        <family val="1"/>
        <charset val="128"/>
      </rPr>
      <t>－</t>
    </r>
    <r>
      <rPr>
        <sz val="10"/>
        <rFont val="Times New Roman"/>
        <family val="1"/>
      </rPr>
      <t>2019</t>
    </r>
    <r>
      <rPr>
        <sz val="10"/>
        <rFont val="游明朝"/>
        <family val="1"/>
        <charset val="128"/>
      </rPr>
      <t>年の数値は新方式による数値。</t>
    </r>
    <rPh sb="12" eb="13">
      <t>ネン</t>
    </rPh>
    <rPh sb="14" eb="16">
      <t>スウチ</t>
    </rPh>
    <rPh sb="17" eb="20">
      <t>シンホウシキ</t>
    </rPh>
    <rPh sb="23" eb="25">
      <t>スウチ</t>
    </rPh>
    <phoneticPr fontId="3"/>
  </si>
  <si>
    <r>
      <rPr>
        <sz val="10"/>
        <rFont val="游明朝"/>
        <family val="1"/>
        <charset val="128"/>
      </rPr>
      <t>（</t>
    </r>
    <r>
      <rPr>
        <sz val="10"/>
        <rFont val="Times New Roman"/>
        <family val="1"/>
      </rPr>
      <t>8</t>
    </r>
    <r>
      <rPr>
        <sz val="10"/>
        <rFont val="游明朝"/>
        <family val="1"/>
        <charset val="128"/>
      </rPr>
      <t>）</t>
    </r>
    <r>
      <rPr>
        <sz val="10"/>
        <rFont val="Times New Roman"/>
        <family val="1"/>
      </rPr>
      <t>15</t>
    </r>
    <r>
      <rPr>
        <sz val="10"/>
        <rFont val="游明朝"/>
        <family val="1"/>
        <charset val="128"/>
      </rPr>
      <t>～</t>
    </r>
    <r>
      <rPr>
        <sz val="10"/>
        <rFont val="Times New Roman"/>
        <family val="1"/>
      </rPr>
      <t>72</t>
    </r>
    <r>
      <rPr>
        <sz val="10"/>
        <rFont val="游明朝"/>
        <family val="1"/>
        <charset val="128"/>
      </rPr>
      <t>歳の就業者と失業者。</t>
    </r>
    <rPh sb="8" eb="9">
      <t>サイ</t>
    </rPh>
    <rPh sb="10" eb="13">
      <t>シュウギョウシャ</t>
    </rPh>
    <rPh sb="14" eb="17">
      <t>シツギョウシャ</t>
    </rPh>
    <phoneticPr fontId="3"/>
  </si>
  <si>
    <t>（9）労働力（経済活動人口）に占める失業者の比率。労働力は就業者と失業者の合計。</t>
    <rPh sb="3" eb="6">
      <t>ロウドウリョク</t>
    </rPh>
    <rPh sb="7" eb="9">
      <t>ケイザイ</t>
    </rPh>
    <rPh sb="9" eb="11">
      <t>カツドウ</t>
    </rPh>
    <rPh sb="11" eb="13">
      <t>ジンコウ</t>
    </rPh>
    <rPh sb="15" eb="16">
      <t>シ</t>
    </rPh>
    <rPh sb="18" eb="21">
      <t>シツギョウシャ</t>
    </rPh>
    <rPh sb="22" eb="24">
      <t>ヒリツ</t>
    </rPh>
    <rPh sb="25" eb="28">
      <t>ロウドウリョク</t>
    </rPh>
    <rPh sb="29" eb="32">
      <t>シュウギョウシャ</t>
    </rPh>
    <rPh sb="33" eb="36">
      <t>シツギョウシャ</t>
    </rPh>
    <rPh sb="37" eb="39">
      <t>ゴウケイ</t>
    </rPh>
    <phoneticPr fontId="3"/>
  </si>
  <si>
    <r>
      <rPr>
        <sz val="10"/>
        <rFont val="游明朝"/>
        <family val="1"/>
        <charset val="128"/>
      </rPr>
      <t>（出所）ロシア連邦国家統計庁ウェブサイト；省庁間統一情報統計システム（</t>
    </r>
    <r>
      <rPr>
        <sz val="10"/>
        <rFont val="Times New Roman"/>
        <family val="1"/>
      </rPr>
      <t>UISIS</t>
    </r>
    <r>
      <rPr>
        <sz val="10"/>
        <rFont val="游明朝"/>
        <family val="1"/>
        <charset val="128"/>
      </rPr>
      <t>データベース）；ロシア連邦中央銀行ウェブサイト；ロシア連邦財務省ウェブサイト；</t>
    </r>
    <r>
      <rPr>
        <sz val="10"/>
        <rFont val="Times New Roman"/>
        <family val="1"/>
      </rPr>
      <t>International Financial Statistics</t>
    </r>
    <r>
      <rPr>
        <sz val="10"/>
        <rFont val="游明朝"/>
        <family val="1"/>
        <charset val="128"/>
      </rPr>
      <t>データベース（</t>
    </r>
    <r>
      <rPr>
        <sz val="10"/>
        <rFont val="Times New Roman"/>
        <family val="1"/>
      </rPr>
      <t>IMF)</t>
    </r>
    <r>
      <rPr>
        <sz val="10"/>
        <rFont val="游明朝"/>
        <family val="1"/>
        <charset val="128"/>
      </rPr>
      <t>。アクセス日：</t>
    </r>
    <r>
      <rPr>
        <sz val="10"/>
        <rFont val="Times New Roman"/>
        <family val="1"/>
      </rPr>
      <t>2020</t>
    </r>
    <r>
      <rPr>
        <sz val="10"/>
        <rFont val="游明朝"/>
        <family val="1"/>
        <charset val="128"/>
      </rPr>
      <t>年</t>
    </r>
    <r>
      <rPr>
        <sz val="10"/>
        <rFont val="Times New Roman"/>
        <family val="1"/>
      </rPr>
      <t>10</t>
    </r>
    <r>
      <rPr>
        <sz val="10"/>
        <rFont val="游明朝"/>
        <family val="1"/>
        <charset val="128"/>
      </rPr>
      <t>月</t>
    </r>
    <r>
      <rPr>
        <sz val="10"/>
        <rFont val="Times New Roman"/>
        <family val="1"/>
      </rPr>
      <t>16</t>
    </r>
    <r>
      <rPr>
        <sz val="10"/>
        <rFont val="游明朝"/>
        <family val="1"/>
        <charset val="128"/>
      </rPr>
      <t>日。</t>
    </r>
    <rPh sb="21" eb="24">
      <t>しょうちょうかん</t>
    </rPh>
    <rPh sb="24" eb="26">
      <t>とういつ</t>
    </rPh>
    <rPh sb="26" eb="28">
      <t>じょうほう</t>
    </rPh>
    <rPh sb="28" eb="30">
      <t>とうけい</t>
    </rPh>
    <rPh sb="51" eb="53">
      <t>れんぽう</t>
    </rPh>
    <rPh sb="67" eb="69">
      <t>れんぽう</t>
    </rPh>
    <rPh sb="69" eb="72">
      <t>ざいむしょう</t>
    </rPh>
    <rPh sb="129" eb="130">
      <t>ひ</t>
    </rPh>
    <rPh sb="135" eb="136">
      <t>ねん</t>
    </rPh>
    <rPh sb="138" eb="139">
      <t>がつ</t>
    </rPh>
    <rPh sb="141" eb="142">
      <t>にち</t>
    </rPh>
    <phoneticPr fontId="4" type="noConversion"/>
  </si>
  <si>
    <t>http://cbr.ru/vfs/statistics/credit_statistics/direct_investment/21-dir_inv.xlsx</t>
    <phoneticPr fontId="3"/>
  </si>
  <si>
    <t>Ежегодная информация об исполнении консолидированного бюджета Российской Федерации</t>
  </si>
  <si>
    <r>
      <rPr>
        <sz val="10"/>
        <rFont val="游明朝"/>
        <family val="1"/>
        <charset val="128"/>
      </rPr>
      <t>（</t>
    </r>
    <r>
      <rPr>
        <sz val="10"/>
        <rFont val="Times New Roman"/>
        <family val="1"/>
      </rPr>
      <t>10</t>
    </r>
    <r>
      <rPr>
        <sz val="10"/>
        <rFont val="游明朝"/>
        <family val="1"/>
        <charset val="128"/>
      </rPr>
      <t>）</t>
    </r>
    <r>
      <rPr>
        <sz val="10"/>
        <rFont val="Times New Roman"/>
        <family val="1"/>
      </rPr>
      <t>2020</t>
    </r>
    <r>
      <rPr>
        <sz val="10"/>
        <rFont val="游明朝"/>
        <family val="1"/>
        <charset val="128"/>
      </rPr>
      <t>年初の通貨供給量は、5</t>
    </r>
    <r>
      <rPr>
        <sz val="10"/>
        <rFont val="Times New Roman"/>
        <family val="1"/>
      </rPr>
      <t>1</t>
    </r>
    <r>
      <rPr>
        <sz val="10"/>
        <rFont val="游明朝"/>
        <family val="1"/>
        <charset val="128"/>
      </rPr>
      <t>兆</t>
    </r>
    <r>
      <rPr>
        <sz val="10"/>
        <rFont val="Times New Roman"/>
        <family val="1"/>
      </rPr>
      <t>6603</t>
    </r>
    <r>
      <rPr>
        <sz val="10"/>
        <rFont val="游明朝"/>
        <family val="1"/>
        <charset val="128"/>
      </rPr>
      <t>億ルーブル（対前年比</t>
    </r>
    <r>
      <rPr>
        <sz val="10"/>
        <rFont val="Times New Roman"/>
        <family val="1"/>
      </rPr>
      <t>11.0</t>
    </r>
    <r>
      <rPr>
        <sz val="10"/>
        <rFont val="游明朝"/>
        <family val="1"/>
        <charset val="128"/>
      </rPr>
      <t>％増）。</t>
    </r>
    <rPh sb="8" eb="9">
      <t>ねん</t>
    </rPh>
    <rPh sb="9" eb="10">
      <t>しょ</t>
    </rPh>
    <rPh sb="11" eb="13">
      <t>つうか</t>
    </rPh>
    <rPh sb="13" eb="15">
      <t>きょうきゅう</t>
    </rPh>
    <rPh sb="15" eb="16">
      <t>りょう</t>
    </rPh>
    <rPh sb="20" eb="21">
      <t>ちょう</t>
    </rPh>
    <rPh sb="25" eb="26">
      <t>おく</t>
    </rPh>
    <phoneticPr fontId="4" type="noConversion"/>
  </si>
  <si>
    <r>
      <rPr>
        <sz val="10"/>
        <color theme="1"/>
        <rFont val="游明朝"/>
        <family val="1"/>
        <charset val="128"/>
      </rPr>
      <t>（</t>
    </r>
    <r>
      <rPr>
        <sz val="10"/>
        <color theme="1"/>
        <rFont val="Times New Roman"/>
        <family val="1"/>
      </rPr>
      <t>1</t>
    </r>
    <r>
      <rPr>
        <sz val="10"/>
        <color theme="1"/>
        <rFont val="游明朝"/>
        <family val="1"/>
        <charset val="128"/>
      </rPr>
      <t>）</t>
    </r>
    <r>
      <rPr>
        <sz val="10"/>
        <color theme="1"/>
        <rFont val="Times New Roman"/>
        <family val="1"/>
      </rPr>
      <t>2019</t>
    </r>
    <r>
      <rPr>
        <sz val="10"/>
        <color indexed="8"/>
        <rFont val="游明朝"/>
        <family val="1"/>
        <charset val="128"/>
      </rPr>
      <t>年１月１日時点。『数で見るロシア』（</t>
    </r>
    <r>
      <rPr>
        <sz val="10"/>
        <color indexed="8"/>
        <rFont val="Times New Roman"/>
        <family val="1"/>
      </rPr>
      <t>2020</t>
    </r>
    <r>
      <rPr>
        <sz val="10"/>
        <color indexed="8"/>
        <rFont val="游明朝"/>
        <family val="1"/>
        <charset val="128"/>
      </rPr>
      <t>年版）。</t>
    </r>
    <rPh sb="7" eb="8">
      <t>ネン</t>
    </rPh>
    <rPh sb="9" eb="10">
      <t>ガツ</t>
    </rPh>
    <rPh sb="11" eb="12">
      <t>ニチ</t>
    </rPh>
    <rPh sb="12" eb="14">
      <t>ジテン</t>
    </rPh>
    <rPh sb="16" eb="17">
      <t>スウ</t>
    </rPh>
    <rPh sb="18" eb="19">
      <t>ミ</t>
    </rPh>
    <rPh sb="29" eb="31">
      <t>ネンバン</t>
    </rPh>
    <phoneticPr fontId="3"/>
  </si>
  <si>
    <r>
      <rPr>
        <sz val="10"/>
        <color theme="1"/>
        <rFont val="游明朝"/>
        <family val="1"/>
        <charset val="128"/>
      </rPr>
      <t>（</t>
    </r>
    <r>
      <rPr>
        <sz val="10"/>
        <color theme="1"/>
        <rFont val="Times New Roman"/>
        <family val="1"/>
      </rPr>
      <t>2</t>
    </r>
    <r>
      <rPr>
        <sz val="10"/>
        <color theme="1"/>
        <rFont val="游明朝"/>
        <family val="1"/>
        <charset val="128"/>
      </rPr>
      <t>）</t>
    </r>
    <r>
      <rPr>
        <sz val="10"/>
        <color theme="1"/>
        <rFont val="Times New Roman"/>
        <family val="1"/>
      </rPr>
      <t>2020</t>
    </r>
    <r>
      <rPr>
        <sz val="10"/>
        <color indexed="8"/>
        <rFont val="游明朝"/>
        <family val="1"/>
        <charset val="128"/>
      </rPr>
      <t>年１月１日時点。省庁間統一情報統計システム（</t>
    </r>
    <r>
      <rPr>
        <sz val="10"/>
        <color indexed="8"/>
        <rFont val="Times New Roman"/>
        <family val="1"/>
      </rPr>
      <t>UISIS</t>
    </r>
    <r>
      <rPr>
        <sz val="10"/>
        <color indexed="8"/>
        <rFont val="游明朝"/>
        <family val="1"/>
        <charset val="128"/>
      </rPr>
      <t>データベース）。</t>
    </r>
    <rPh sb="7" eb="8">
      <t>ネン</t>
    </rPh>
    <rPh sb="9" eb="10">
      <t>ガツ</t>
    </rPh>
    <rPh sb="11" eb="12">
      <t>ニチ</t>
    </rPh>
    <rPh sb="12" eb="14">
      <t>ジテン</t>
    </rPh>
    <phoneticPr fontId="3"/>
  </si>
  <si>
    <r>
      <rPr>
        <sz val="10"/>
        <rFont val="游明朝"/>
        <family val="1"/>
        <charset val="128"/>
      </rPr>
      <t>（出所）『数字で見るロシア』（</t>
    </r>
    <r>
      <rPr>
        <sz val="10"/>
        <rFont val="Times New Roman"/>
        <family val="1"/>
      </rPr>
      <t>2020</t>
    </r>
    <r>
      <rPr>
        <sz val="10"/>
        <rFont val="游明朝"/>
        <family val="1"/>
        <charset val="128"/>
      </rPr>
      <t>年版）；ロシア連邦国家統計庁ウェブサイト。アクセス日：</t>
    </r>
    <r>
      <rPr>
        <sz val="10"/>
        <rFont val="Times New Roman"/>
        <family val="1"/>
      </rPr>
      <t>2020</t>
    </r>
    <r>
      <rPr>
        <sz val="10"/>
        <rFont val="游明朝"/>
        <family val="1"/>
        <charset val="128"/>
      </rPr>
      <t>年</t>
    </r>
    <r>
      <rPr>
        <sz val="10"/>
        <rFont val="Times New Roman"/>
        <family val="1"/>
      </rPr>
      <t>10</t>
    </r>
    <r>
      <rPr>
        <sz val="10"/>
        <rFont val="游明朝"/>
        <family val="1"/>
        <charset val="128"/>
      </rPr>
      <t>月</t>
    </r>
    <r>
      <rPr>
        <sz val="10"/>
        <rFont val="Times New Roman"/>
        <family val="1"/>
      </rPr>
      <t>20</t>
    </r>
    <r>
      <rPr>
        <sz val="10"/>
        <rFont val="游明朝"/>
        <family val="1"/>
        <charset val="128"/>
      </rPr>
      <t>日。</t>
    </r>
    <rPh sb="5" eb="7">
      <t>すうじ</t>
    </rPh>
    <rPh sb="8" eb="9">
      <t>み</t>
    </rPh>
    <rPh sb="44" eb="45">
      <t>ひ</t>
    </rPh>
    <rPh sb="50" eb="51">
      <t>ねん</t>
    </rPh>
    <rPh sb="53" eb="54">
      <t>がつ</t>
    </rPh>
    <rPh sb="56" eb="57">
      <t>にち</t>
    </rPh>
    <phoneticPr fontId="4" type="noConversion"/>
  </si>
  <si>
    <t>Rosstatデータベース</t>
    <phoneticPr fontId="3"/>
  </si>
  <si>
    <r>
      <rPr>
        <sz val="10"/>
        <rFont val="游明朝"/>
        <family val="1"/>
        <charset val="128"/>
      </rPr>
      <t>（出所）ロシア連邦国家統計庁ウェブサイト。アクセス日：</t>
    </r>
    <r>
      <rPr>
        <sz val="10"/>
        <rFont val="Times New Roman"/>
        <family val="1"/>
      </rPr>
      <t>2020</t>
    </r>
    <r>
      <rPr>
        <sz val="10"/>
        <rFont val="游明朝"/>
        <family val="1"/>
        <charset val="128"/>
      </rPr>
      <t>年</t>
    </r>
    <r>
      <rPr>
        <sz val="10"/>
        <rFont val="Times New Roman"/>
        <family val="1"/>
      </rPr>
      <t>10</t>
    </r>
    <r>
      <rPr>
        <sz val="10"/>
        <rFont val="游明朝"/>
        <family val="1"/>
        <charset val="128"/>
      </rPr>
      <t>月</t>
    </r>
    <r>
      <rPr>
        <sz val="10"/>
        <rFont val="Times New Roman"/>
        <family val="1"/>
      </rPr>
      <t>20</t>
    </r>
    <r>
      <rPr>
        <sz val="10"/>
        <rFont val="游明朝"/>
        <family val="1"/>
        <charset val="128"/>
      </rPr>
      <t>日。</t>
    </r>
    <rPh sb="25" eb="26">
      <t>ひ</t>
    </rPh>
    <rPh sb="31" eb="32">
      <t>ねん</t>
    </rPh>
    <rPh sb="34" eb="35">
      <t>がつ</t>
    </rPh>
    <rPh sb="37" eb="38">
      <t>にち</t>
    </rPh>
    <phoneticPr fontId="4" type="noConversion"/>
  </si>
  <si>
    <r>
      <rPr>
        <sz val="10"/>
        <rFont val="游明朝"/>
        <family val="1"/>
        <charset val="128"/>
      </rPr>
      <t>（</t>
    </r>
    <r>
      <rPr>
        <sz val="10"/>
        <rFont val="Times New Roman"/>
        <family val="1"/>
      </rPr>
      <t>4</t>
    </r>
    <r>
      <rPr>
        <sz val="10"/>
        <rFont val="游明朝"/>
        <family val="1"/>
        <charset val="128"/>
      </rPr>
      <t>）</t>
    </r>
    <r>
      <rPr>
        <sz val="10"/>
        <rFont val="Times New Roman"/>
        <family val="1"/>
      </rPr>
      <t>2014</t>
    </r>
    <r>
      <rPr>
        <sz val="10"/>
        <rFont val="游明朝"/>
        <family val="1"/>
        <charset val="128"/>
      </rPr>
      <t>年以前は</t>
    </r>
    <r>
      <rPr>
        <sz val="10"/>
        <rFont val="Times New Roman"/>
        <family val="1"/>
      </rPr>
      <t>OKVED1.1</t>
    </r>
    <r>
      <rPr>
        <sz val="10"/>
        <rFont val="游明朝"/>
        <family val="1"/>
        <charset val="128"/>
      </rPr>
      <t>、</t>
    </r>
    <r>
      <rPr>
        <sz val="10"/>
        <rFont val="Times New Roman"/>
        <family val="1"/>
      </rPr>
      <t>2015</t>
    </r>
    <r>
      <rPr>
        <sz val="10"/>
        <rFont val="游明朝"/>
        <family val="1"/>
        <charset val="128"/>
      </rPr>
      <t>～</t>
    </r>
    <r>
      <rPr>
        <sz val="10"/>
        <rFont val="Times New Roman"/>
        <family val="1"/>
      </rPr>
      <t>2019</t>
    </r>
    <r>
      <rPr>
        <sz val="10"/>
        <rFont val="游明朝"/>
        <family val="1"/>
        <charset val="128"/>
      </rPr>
      <t>年は</t>
    </r>
    <r>
      <rPr>
        <sz val="10"/>
        <rFont val="Times New Roman"/>
        <family val="1"/>
      </rPr>
      <t>OKVED2</t>
    </r>
    <r>
      <rPr>
        <sz val="10"/>
        <rFont val="游明朝"/>
        <family val="1"/>
        <charset val="128"/>
      </rPr>
      <t>の産業分類に基づく数値（</t>
    </r>
    <r>
      <rPr>
        <sz val="10"/>
        <rFont val="Times New Roman"/>
        <family val="1"/>
      </rPr>
      <t>2018</t>
    </r>
    <r>
      <rPr>
        <sz val="10"/>
        <rFont val="游明朝"/>
        <family val="1"/>
        <charset val="128"/>
      </rPr>
      <t>年価格）。</t>
    </r>
    <r>
      <rPr>
        <sz val="10"/>
        <rFont val="Times New Roman"/>
        <family val="1"/>
      </rPr>
      <t>2000</t>
    </r>
    <r>
      <rPr>
        <sz val="10"/>
        <rFont val="游明朝"/>
        <family val="1"/>
        <charset val="128"/>
      </rPr>
      <t>－</t>
    </r>
    <r>
      <rPr>
        <sz val="10"/>
        <rFont val="Times New Roman"/>
        <family val="1"/>
      </rPr>
      <t>2014</t>
    </r>
    <r>
      <rPr>
        <sz val="10"/>
        <rFont val="游明朝"/>
        <family val="1"/>
        <charset val="128"/>
      </rPr>
      <t>年の実質増減率では、ブリヤート共和国とザバイカル地方が考慮されていない。</t>
    </r>
    <rPh sb="7" eb="8">
      <t>ネン</t>
    </rPh>
    <rPh sb="8" eb="10">
      <t>イゼン</t>
    </rPh>
    <rPh sb="29" eb="30">
      <t>ネン</t>
    </rPh>
    <rPh sb="38" eb="40">
      <t>サンギョウ</t>
    </rPh>
    <rPh sb="40" eb="42">
      <t>ブンルイ</t>
    </rPh>
    <rPh sb="43" eb="44">
      <t>モト</t>
    </rPh>
    <rPh sb="46" eb="48">
      <t>スウチ</t>
    </rPh>
    <rPh sb="53" eb="56">
      <t>ネンカカク</t>
    </rPh>
    <rPh sb="69" eb="74">
      <t>ジッシツゾウゲンリツ</t>
    </rPh>
    <rPh sb="94" eb="96">
      <t>コウリョ</t>
    </rPh>
    <phoneticPr fontId="3"/>
  </si>
  <si>
    <t>Rosstat HP：極東（2000、2005-2019）</t>
    <phoneticPr fontId="3"/>
  </si>
  <si>
    <r>
      <t>EMSS</t>
    </r>
    <r>
      <rPr>
        <u/>
        <sz val="11"/>
        <color theme="10"/>
        <rFont val="游明朝"/>
        <family val="1"/>
        <charset val="128"/>
      </rPr>
      <t>（</t>
    </r>
    <r>
      <rPr>
        <u/>
        <sz val="11"/>
        <color theme="10"/>
        <rFont val="Times New Roman"/>
        <family val="1"/>
      </rPr>
      <t>1992-2016</t>
    </r>
    <r>
      <rPr>
        <u/>
        <sz val="11"/>
        <color theme="10"/>
        <rFont val="游明朝"/>
        <family val="1"/>
        <charset val="128"/>
      </rPr>
      <t>）：ＯＫＶＥＤ</t>
    </r>
    <r>
      <rPr>
        <u/>
        <sz val="11"/>
        <color theme="10"/>
        <rFont val="Times New Roman"/>
        <family val="1"/>
      </rPr>
      <t>1.0</t>
    </r>
  </si>
  <si>
    <t>Rosstat HP（1992-2016）：OKVED1.0</t>
  </si>
  <si>
    <t>Rosstat HP（2015-2019）：OKVED2.0　2010年価格</t>
    <rPh sb="35" eb="38">
      <t>ネンカカク</t>
    </rPh>
    <phoneticPr fontId="3"/>
  </si>
  <si>
    <t>Rosstat HP（2015-2019）：OKVED2.0　2018年価格</t>
    <rPh sb="35" eb="38">
      <t>ネンカカク</t>
    </rPh>
    <phoneticPr fontId="3"/>
  </si>
  <si>
    <t>Rossta HP</t>
  </si>
  <si>
    <r>
      <rPr>
        <sz val="10"/>
        <rFont val="游明朝"/>
        <family val="1"/>
        <charset val="128"/>
      </rPr>
      <t>（出所）ロシア連邦国家統計庁ウェブサイト；省庁間統一情報統計システム（</t>
    </r>
    <r>
      <rPr>
        <sz val="10"/>
        <rFont val="Times New Roman"/>
        <family val="1"/>
      </rPr>
      <t>UISIS</t>
    </r>
    <r>
      <rPr>
        <sz val="10"/>
        <rFont val="游明朝"/>
        <family val="1"/>
        <charset val="128"/>
      </rPr>
      <t>データベース）；ロシア連邦財務省ウェブサイト；極東ザバイカル協会事務局資料（</t>
    </r>
    <r>
      <rPr>
        <sz val="10"/>
        <rFont val="Times New Roman"/>
        <family val="1"/>
      </rPr>
      <t>2003</t>
    </r>
    <r>
      <rPr>
        <sz val="10"/>
        <rFont val="游明朝"/>
        <family val="1"/>
        <charset val="128"/>
      </rPr>
      <t>年・</t>
    </r>
    <r>
      <rPr>
        <sz val="10"/>
        <rFont val="Times New Roman"/>
        <family val="1"/>
      </rPr>
      <t>2005</t>
    </r>
    <r>
      <rPr>
        <sz val="10"/>
        <rFont val="游明朝"/>
        <family val="1"/>
        <charset val="128"/>
      </rPr>
      <t>年発表）；『ロシア</t>
    </r>
    <r>
      <rPr>
        <sz val="10"/>
        <rFont val="Times New Roman"/>
        <family val="1"/>
      </rPr>
      <t>NIS</t>
    </r>
    <r>
      <rPr>
        <sz val="10"/>
        <rFont val="游明朝"/>
        <family val="1"/>
        <charset val="128"/>
      </rPr>
      <t>調査月報』各号（ロシア</t>
    </r>
    <r>
      <rPr>
        <sz val="10"/>
        <rFont val="Times New Roman"/>
        <family val="1"/>
      </rPr>
      <t>NIS</t>
    </r>
    <r>
      <rPr>
        <sz val="10"/>
        <rFont val="游明朝"/>
        <family val="1"/>
        <charset val="128"/>
      </rPr>
      <t>貿易会）；ロシア極東税関データ。アクセス日：</t>
    </r>
    <r>
      <rPr>
        <sz val="10"/>
        <rFont val="Times New Roman"/>
        <family val="1"/>
      </rPr>
      <t>2020</t>
    </r>
    <r>
      <rPr>
        <sz val="10"/>
        <rFont val="游明朝"/>
        <family val="1"/>
        <charset val="128"/>
      </rPr>
      <t>年</t>
    </r>
    <r>
      <rPr>
        <sz val="10"/>
        <rFont val="Times New Roman"/>
        <family val="1"/>
      </rPr>
      <t>10</t>
    </r>
    <r>
      <rPr>
        <sz val="10"/>
        <rFont val="游明朝"/>
        <family val="1"/>
        <charset val="128"/>
      </rPr>
      <t>月</t>
    </r>
    <r>
      <rPr>
        <sz val="10"/>
        <rFont val="Times New Roman"/>
        <family val="1"/>
      </rPr>
      <t>21</t>
    </r>
    <r>
      <rPr>
        <sz val="10"/>
        <rFont val="游明朝"/>
        <family val="1"/>
        <charset val="128"/>
      </rPr>
      <t>日。</t>
    </r>
    <rPh sb="21" eb="24">
      <t>しょうちょうかん</t>
    </rPh>
    <rPh sb="24" eb="26">
      <t>とういつ</t>
    </rPh>
    <rPh sb="26" eb="28">
      <t>じょうほう</t>
    </rPh>
    <rPh sb="28" eb="30">
      <t>とうけい</t>
    </rPh>
    <rPh sb="51" eb="53">
      <t>れんぽう</t>
    </rPh>
    <rPh sb="53" eb="56">
      <t>ざいむしょう</t>
    </rPh>
    <rPh sb="105" eb="106">
      <t>かく</t>
    </rPh>
    <rPh sb="106" eb="107">
      <t>ごう</t>
    </rPh>
    <rPh sb="134" eb="135">
      <t>ひ</t>
    </rPh>
    <rPh sb="140" eb="141">
      <t>ねん</t>
    </rPh>
    <rPh sb="143" eb="144">
      <t>がつ</t>
    </rPh>
    <rPh sb="146" eb="147">
      <t>にち</t>
    </rPh>
    <phoneticPr fontId="4" type="noConversion"/>
  </si>
  <si>
    <t>https://stu.customs.gov.ru/document/text/230009</t>
    <phoneticPr fontId="3"/>
  </si>
  <si>
    <t>.</t>
    <phoneticPr fontId="3"/>
  </si>
  <si>
    <t>https://dvtu.customs.gov.ru/statistic/2019-god/itogovaya-informacziya/document/230465</t>
    <phoneticPr fontId="3"/>
  </si>
  <si>
    <t>生産年齢人口</t>
    <rPh sb="0" eb="6">
      <t>セイサンネンレイジンコウ</t>
    </rPh>
    <phoneticPr fontId="3"/>
  </si>
  <si>
    <r>
      <t>Rosstat</t>
    </r>
    <r>
      <rPr>
        <u/>
        <sz val="11"/>
        <color theme="10"/>
        <rFont val="游明朝"/>
        <family val="1"/>
        <charset val="128"/>
      </rPr>
      <t>データベース（</t>
    </r>
    <r>
      <rPr>
        <u/>
        <sz val="11"/>
        <color theme="10"/>
        <rFont val="Times New Roman"/>
        <family val="1"/>
      </rPr>
      <t>2017-2019</t>
    </r>
    <r>
      <rPr>
        <u/>
        <sz val="11"/>
        <color theme="10"/>
        <rFont val="游明朝"/>
        <family val="1"/>
        <charset val="128"/>
      </rPr>
      <t>年）</t>
    </r>
    <rPh sb="23" eb="24">
      <t>ネン</t>
    </rPh>
    <phoneticPr fontId="3"/>
  </si>
  <si>
    <t>https://rosstat.gov.ru/storage/mediabank/aBHrzZ2j/trud2_15-72.xls</t>
  </si>
  <si>
    <r>
      <rPr>
        <sz val="10"/>
        <rFont val="游明朝"/>
        <family val="1"/>
        <charset val="128"/>
      </rPr>
      <t>（</t>
    </r>
    <r>
      <rPr>
        <sz val="10"/>
        <rFont val="Times New Roman"/>
        <family val="1"/>
      </rPr>
      <t>9</t>
    </r>
    <r>
      <rPr>
        <sz val="10"/>
        <rFont val="游明朝"/>
        <family val="1"/>
        <charset val="128"/>
      </rPr>
      <t>）</t>
    </r>
    <r>
      <rPr>
        <sz val="10"/>
        <rFont val="Times New Roman"/>
        <family val="1"/>
      </rPr>
      <t>2000</t>
    </r>
    <r>
      <rPr>
        <sz val="10"/>
        <rFont val="游明朝"/>
        <family val="1"/>
        <charset val="128"/>
      </rPr>
      <t>－</t>
    </r>
    <r>
      <rPr>
        <sz val="10"/>
        <rFont val="Times New Roman"/>
        <family val="1"/>
      </rPr>
      <t>2001</t>
    </r>
    <r>
      <rPr>
        <sz val="10"/>
        <rFont val="游明朝"/>
        <family val="1"/>
        <charset val="128"/>
      </rPr>
      <t>年の貿易データは極東ザバイカル協会事務局資料（</t>
    </r>
    <r>
      <rPr>
        <sz val="10"/>
        <rFont val="Times New Roman"/>
        <family val="1"/>
      </rPr>
      <t>2003</t>
    </r>
    <r>
      <rPr>
        <sz val="10"/>
        <rFont val="游明朝"/>
        <family val="1"/>
        <charset val="128"/>
      </rPr>
      <t>年・</t>
    </r>
    <r>
      <rPr>
        <sz val="10"/>
        <rFont val="Times New Roman"/>
        <family val="1"/>
      </rPr>
      <t>2005</t>
    </r>
    <r>
      <rPr>
        <sz val="10"/>
        <rFont val="游明朝"/>
        <family val="1"/>
        <charset val="128"/>
      </rPr>
      <t>年発表）、</t>
    </r>
    <r>
      <rPr>
        <sz val="10"/>
        <rFont val="Times New Roman"/>
        <family val="1"/>
      </rPr>
      <t>2002</t>
    </r>
    <r>
      <rPr>
        <sz val="10"/>
        <rFont val="游明朝"/>
        <family val="1"/>
        <charset val="128"/>
      </rPr>
      <t>－</t>
    </r>
    <r>
      <rPr>
        <sz val="10"/>
        <rFont val="Times New Roman"/>
        <family val="1"/>
      </rPr>
      <t>2008</t>
    </r>
    <r>
      <rPr>
        <sz val="10"/>
        <rFont val="游明朝"/>
        <family val="1"/>
        <charset val="128"/>
      </rPr>
      <t>年は『ロシア</t>
    </r>
    <r>
      <rPr>
        <sz val="10"/>
        <rFont val="Times New Roman"/>
        <family val="1"/>
      </rPr>
      <t>NIS</t>
    </r>
    <r>
      <rPr>
        <sz val="10"/>
        <rFont val="游明朝"/>
        <family val="1"/>
        <charset val="128"/>
      </rPr>
      <t>調査月報（</t>
    </r>
    <r>
      <rPr>
        <sz val="10"/>
        <rFont val="Times New Roman"/>
        <family val="1"/>
      </rPr>
      <t>2008</t>
    </r>
    <r>
      <rPr>
        <sz val="10"/>
        <rFont val="游明朝"/>
        <family val="1"/>
        <charset val="128"/>
      </rPr>
      <t>年</t>
    </r>
    <r>
      <rPr>
        <sz val="10"/>
        <rFont val="Times New Roman"/>
        <family val="1"/>
      </rPr>
      <t>9</t>
    </r>
    <r>
      <rPr>
        <sz val="10"/>
        <rFont val="游明朝"/>
        <family val="1"/>
        <charset val="128"/>
      </rPr>
      <t>－</t>
    </r>
    <r>
      <rPr>
        <sz val="10"/>
        <rFont val="Times New Roman"/>
        <family val="1"/>
      </rPr>
      <t>10</t>
    </r>
    <r>
      <rPr>
        <sz val="10"/>
        <rFont val="游明朝"/>
        <family val="1"/>
        <charset val="128"/>
      </rPr>
      <t>月、</t>
    </r>
    <r>
      <rPr>
        <sz val="10"/>
        <rFont val="Times New Roman"/>
        <family val="1"/>
      </rPr>
      <t>2009</t>
    </r>
    <r>
      <rPr>
        <sz val="10"/>
        <rFont val="游明朝"/>
        <family val="1"/>
        <charset val="128"/>
      </rPr>
      <t>年</t>
    </r>
    <r>
      <rPr>
        <sz val="10"/>
        <rFont val="Times New Roman"/>
        <family val="1"/>
      </rPr>
      <t>8</t>
    </r>
    <r>
      <rPr>
        <sz val="10"/>
        <rFont val="游明朝"/>
        <family val="1"/>
        <charset val="128"/>
      </rPr>
      <t>月号、</t>
    </r>
    <r>
      <rPr>
        <sz val="10"/>
        <rFont val="Times New Roman"/>
        <family val="1"/>
      </rPr>
      <t>2010</t>
    </r>
    <r>
      <rPr>
        <sz val="10"/>
        <rFont val="游明朝"/>
        <family val="1"/>
        <charset val="128"/>
      </rPr>
      <t>年</t>
    </r>
    <r>
      <rPr>
        <sz val="10"/>
        <rFont val="Times New Roman"/>
        <family val="1"/>
      </rPr>
      <t>9</t>
    </r>
    <r>
      <rPr>
        <sz val="10"/>
        <rFont val="游明朝"/>
        <family val="1"/>
        <charset val="128"/>
      </rPr>
      <t>－</t>
    </r>
    <r>
      <rPr>
        <sz val="10"/>
        <rFont val="Times New Roman"/>
        <family val="1"/>
      </rPr>
      <t>10</t>
    </r>
    <r>
      <rPr>
        <sz val="10"/>
        <rFont val="游明朝"/>
        <family val="1"/>
        <charset val="128"/>
      </rPr>
      <t>月号）』（ロシア</t>
    </r>
    <r>
      <rPr>
        <sz val="10"/>
        <rFont val="Times New Roman"/>
        <family val="1"/>
      </rPr>
      <t>NIS</t>
    </r>
    <r>
      <rPr>
        <sz val="10"/>
        <rFont val="游明朝"/>
        <family val="1"/>
        <charset val="128"/>
      </rPr>
      <t>貿易会）、</t>
    </r>
    <r>
      <rPr>
        <sz val="10"/>
        <rFont val="Times New Roman"/>
        <family val="1"/>
      </rPr>
      <t>2009</t>
    </r>
    <r>
      <rPr>
        <sz val="10"/>
        <rFont val="游明朝"/>
        <family val="1"/>
        <charset val="128"/>
      </rPr>
      <t>－</t>
    </r>
    <r>
      <rPr>
        <sz val="10"/>
        <rFont val="Times New Roman"/>
        <family val="1"/>
      </rPr>
      <t>2019</t>
    </r>
    <r>
      <rPr>
        <sz val="10"/>
        <rFont val="游明朝"/>
        <family val="1"/>
        <charset val="128"/>
      </rPr>
      <t>年はロシア極東税関（</t>
    </r>
    <r>
      <rPr>
        <sz val="10"/>
        <rFont val="Times New Roman"/>
        <family val="1"/>
      </rPr>
      <t>http://dvtu.customs.ru/</t>
    </r>
    <r>
      <rPr>
        <sz val="10"/>
        <rFont val="游明朝"/>
        <family val="1"/>
        <charset val="128"/>
      </rPr>
      <t>）掲載の年別通関統計データ。</t>
    </r>
    <phoneticPr fontId="3"/>
  </si>
  <si>
    <r>
      <rPr>
        <sz val="10"/>
        <color indexed="8"/>
        <rFont val="游明朝"/>
        <family val="1"/>
        <charset val="128"/>
      </rPr>
      <t>対外貿易：</t>
    </r>
    <r>
      <rPr>
        <sz val="10"/>
        <color indexed="8"/>
        <rFont val="Times New Roman"/>
        <family val="1"/>
      </rPr>
      <t>100</t>
    </r>
    <r>
      <rPr>
        <sz val="10"/>
        <color indexed="8"/>
        <rFont val="游明朝"/>
        <family val="1"/>
        <charset val="128"/>
      </rPr>
      <t>万ドル</t>
    </r>
    <r>
      <rPr>
        <vertAlign val="superscript"/>
        <sz val="10"/>
        <color rgb="FF0000FF"/>
        <rFont val="游明朝"/>
        <family val="1"/>
        <charset val="128"/>
      </rPr>
      <t>（</t>
    </r>
    <r>
      <rPr>
        <vertAlign val="superscript"/>
        <sz val="10"/>
        <color rgb="FF0000FF"/>
        <rFont val="Times New Roman"/>
        <family val="1"/>
      </rPr>
      <t>1</t>
    </r>
    <r>
      <rPr>
        <vertAlign val="superscript"/>
        <sz val="10"/>
        <color rgb="FF0000FF"/>
        <rFont val="游明朝"/>
        <family val="1"/>
        <charset val="128"/>
      </rPr>
      <t>）（</t>
    </r>
    <r>
      <rPr>
        <vertAlign val="superscript"/>
        <sz val="10"/>
        <color rgb="FF0000FF"/>
        <rFont val="Times New Roman"/>
        <family val="1"/>
      </rPr>
      <t>2</t>
    </r>
    <r>
      <rPr>
        <vertAlign val="superscript"/>
        <sz val="10"/>
        <color rgb="FF0000FF"/>
        <rFont val="游明朝"/>
        <family val="1"/>
        <charset val="128"/>
      </rPr>
      <t>）</t>
    </r>
    <rPh sb="0" eb="2">
      <t>タイガイ</t>
    </rPh>
    <rPh sb="2" eb="4">
      <t>ボウエキ</t>
    </rPh>
    <rPh sb="8" eb="9">
      <t>マン</t>
    </rPh>
    <phoneticPr fontId="3"/>
  </si>
  <si>
    <r>
      <rPr>
        <sz val="10"/>
        <rFont val="游明朝"/>
        <family val="1"/>
        <charset val="128"/>
      </rPr>
      <t>老齢人口</t>
    </r>
    <r>
      <rPr>
        <vertAlign val="superscript"/>
        <sz val="10"/>
        <color rgb="FF0000FF"/>
        <rFont val="游明朝"/>
        <family val="1"/>
        <charset val="128"/>
      </rPr>
      <t>（</t>
    </r>
    <r>
      <rPr>
        <vertAlign val="superscript"/>
        <sz val="10"/>
        <color rgb="FF0000FF"/>
        <rFont val="Times New Roman"/>
        <family val="1"/>
      </rPr>
      <t>2</t>
    </r>
    <r>
      <rPr>
        <vertAlign val="superscript"/>
        <sz val="10"/>
        <color rgb="FF0000FF"/>
        <rFont val="游明朝"/>
        <family val="1"/>
        <charset val="128"/>
      </rPr>
      <t>）</t>
    </r>
    <rPh sb="0" eb="2">
      <t>ろうれい</t>
    </rPh>
    <rPh sb="2" eb="4">
      <t>ｼﾞﾝｺｳ</t>
    </rPh>
    <phoneticPr fontId="4" type="noConversion"/>
  </si>
  <si>
    <r>
      <rPr>
        <sz val="10"/>
        <rFont val="游明朝"/>
        <family val="1"/>
        <charset val="128"/>
      </rPr>
      <t>（</t>
    </r>
    <r>
      <rPr>
        <sz val="10"/>
        <rFont val="Times New Roman"/>
        <family val="1"/>
      </rPr>
      <t>1</t>
    </r>
    <r>
      <rPr>
        <sz val="10"/>
        <rFont val="游明朝"/>
        <family val="1"/>
        <charset val="128"/>
      </rPr>
      <t>）</t>
    </r>
    <r>
      <rPr>
        <sz val="10"/>
        <rFont val="Times New Roman"/>
        <family val="1"/>
      </rPr>
      <t>2020</t>
    </r>
    <r>
      <rPr>
        <sz val="10"/>
        <rFont val="游明朝"/>
        <family val="1"/>
        <charset val="128"/>
      </rPr>
      <t>年</t>
    </r>
    <r>
      <rPr>
        <sz val="10"/>
        <rFont val="Times New Roman"/>
        <family val="1"/>
      </rPr>
      <t>1</t>
    </r>
    <r>
      <rPr>
        <sz val="10"/>
        <rFont val="游明朝"/>
        <family val="1"/>
        <charset val="128"/>
      </rPr>
      <t>月</t>
    </r>
    <r>
      <rPr>
        <sz val="10"/>
        <rFont val="Times New Roman"/>
        <family val="1"/>
      </rPr>
      <t>1</t>
    </r>
    <r>
      <rPr>
        <sz val="10"/>
        <rFont val="游明朝"/>
        <family val="1"/>
        <charset val="128"/>
      </rPr>
      <t>日の人口は、</t>
    </r>
    <r>
      <rPr>
        <sz val="10"/>
        <rFont val="Times New Roman"/>
        <family val="1"/>
      </rPr>
      <t>816</t>
    </r>
    <r>
      <rPr>
        <sz val="10"/>
        <rFont val="游明朝"/>
        <family val="1"/>
        <charset val="128"/>
      </rPr>
      <t>万</t>
    </r>
    <r>
      <rPr>
        <sz val="10"/>
        <rFont val="Times New Roman"/>
        <family val="1"/>
      </rPr>
      <t>9203</t>
    </r>
    <r>
      <rPr>
        <sz val="10"/>
        <rFont val="游明朝"/>
        <family val="1"/>
        <charset val="128"/>
      </rPr>
      <t>人。</t>
    </r>
    <rPh sb="7" eb="8">
      <t>ネン</t>
    </rPh>
    <rPh sb="9" eb="10">
      <t>ガツ</t>
    </rPh>
    <rPh sb="11" eb="12">
      <t>ニチ</t>
    </rPh>
    <rPh sb="13" eb="15">
      <t>ジンコウ</t>
    </rPh>
    <rPh sb="20" eb="21">
      <t>マン</t>
    </rPh>
    <rPh sb="25" eb="26">
      <t>ニン</t>
    </rPh>
    <phoneticPr fontId="3"/>
  </si>
  <si>
    <r>
      <rPr>
        <sz val="10"/>
        <rFont val="游明朝"/>
        <family val="1"/>
        <charset val="128"/>
      </rPr>
      <t>（出所）ロシア連邦国家統計庁ウェブサイト、極東税関ウェブサイト、シベリア税関ウェブサイト、アクセス日：</t>
    </r>
    <r>
      <rPr>
        <sz val="10"/>
        <rFont val="Times New Roman"/>
        <family val="1"/>
      </rPr>
      <t>2020</t>
    </r>
    <r>
      <rPr>
        <sz val="10"/>
        <rFont val="游明朝"/>
        <family val="1"/>
        <charset val="128"/>
      </rPr>
      <t>年</t>
    </r>
    <r>
      <rPr>
        <sz val="10"/>
        <rFont val="Times New Roman"/>
        <family val="1"/>
      </rPr>
      <t>10</t>
    </r>
    <r>
      <rPr>
        <sz val="10"/>
        <rFont val="游明朝"/>
        <family val="1"/>
        <charset val="128"/>
      </rPr>
      <t>月</t>
    </r>
    <r>
      <rPr>
        <sz val="10"/>
        <rFont val="Times New Roman"/>
        <family val="1"/>
      </rPr>
      <t>21</t>
    </r>
    <r>
      <rPr>
        <sz val="10"/>
        <rFont val="游明朝"/>
        <family val="1"/>
        <charset val="128"/>
      </rPr>
      <t>日。</t>
    </r>
    <rPh sb="21" eb="23">
      <t>きょくとう</t>
    </rPh>
    <rPh sb="23" eb="25">
      <t>ぜいかん</t>
    </rPh>
    <rPh sb="36" eb="38">
      <t>ぜいかん</t>
    </rPh>
    <rPh sb="49" eb="50">
      <t>ひ</t>
    </rPh>
    <rPh sb="55" eb="56">
      <t>ねん</t>
    </rPh>
    <rPh sb="58" eb="59">
      <t>がつ</t>
    </rPh>
    <rPh sb="61" eb="62">
      <t>にち</t>
    </rPh>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</si>
</sst>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_ "/>
    <numFmt numFmtId="177" formatCode="#,##0_);[Red]\(#,##0\)"/>
    <numFmt numFmtId="178" formatCode="#,##0_ "/>
    <numFmt numFmtId="179" formatCode="#,##0;&quot;▲ &quot;#,##0"/>
    <numFmt numFmtId="180" formatCode="#,##0.0;&quot;▲ &quot;#,##0.0"/>
    <numFmt numFmtId="181" formatCode="0.0"/>
    <numFmt numFmtId="182" formatCode="0_);[Red]\(0\)"/>
    <numFmt numFmtId="183" formatCode="0.0_ "/>
    <numFmt numFmtId="184" formatCode="0_ "/>
    <numFmt numFmtId="185" formatCode="0.0;&quot;▲ &quot;0.0"/>
    <numFmt numFmtId="186" formatCode="#,##0.0"/>
    <numFmt numFmtId="187" formatCode="0.0%"/>
    <numFmt numFmtId="188" formatCode="#,##0.0_);[Red]\(#,##0.0\)"/>
    <numFmt numFmtId="189" formatCode="0.00_ "/>
  </numFmts>
  <fonts count="41" x14ac:knownFonts="1">
    <font>
      <sz val="11"/>
      <name val="ＭＳ Ｐゴシック"/>
      <family val="3"/>
      <charset val="128"/>
    </font>
    <font>
      <sz val="11"/>
      <color theme="1"/>
      <name val="游明朝"/>
      <family val="2"/>
      <charset val="128"/>
    </font>
    <font>
      <sz val="11"/>
      <name val="ＭＳ Ｐゴシック"/>
      <family val="3"/>
      <charset val="128"/>
    </font>
    <font>
      <sz val="6"/>
      <name val="ＭＳ Ｐゴシック"/>
      <family val="3"/>
      <charset val="128"/>
    </font>
    <font>
      <sz val="10"/>
      <name val="Arial"/>
      <family val="2"/>
    </font>
    <font>
      <sz val="6"/>
      <name val="ＭＳ Ｐゴシック"/>
      <family val="2"/>
      <charset val="128"/>
      <scheme val="minor"/>
    </font>
    <font>
      <u/>
      <sz val="11"/>
      <color theme="10"/>
      <name val="ＭＳ Ｐゴシック"/>
      <family val="3"/>
      <charset val="128"/>
    </font>
    <font>
      <sz val="10"/>
      <name val="游明朝"/>
      <family val="1"/>
      <charset val="128"/>
    </font>
    <font>
      <sz val="10"/>
      <name val="Times New Roman"/>
      <family val="1"/>
    </font>
    <font>
      <sz val="11"/>
      <name val="游明朝"/>
      <family val="1"/>
      <charset val="128"/>
    </font>
    <font>
      <sz val="10"/>
      <color theme="1"/>
      <name val="游明朝"/>
      <family val="1"/>
      <charset val="128"/>
    </font>
    <font>
      <sz val="10"/>
      <color indexed="8"/>
      <name val="游明朝"/>
      <family val="1"/>
      <charset val="128"/>
    </font>
    <font>
      <sz val="10"/>
      <color rgb="FF000000"/>
      <name val="游明朝"/>
      <family val="1"/>
      <charset val="128"/>
    </font>
    <font>
      <sz val="11"/>
      <name val="Times New Roman"/>
      <family val="1"/>
    </font>
    <font>
      <u/>
      <sz val="11"/>
      <color theme="10"/>
      <name val="Times New Roman"/>
      <family val="1"/>
    </font>
    <font>
      <b/>
      <sz val="10"/>
      <name val="Times New Roman"/>
      <family val="1"/>
    </font>
    <font>
      <sz val="10"/>
      <color theme="1"/>
      <name val="Times New Roman"/>
      <family val="1"/>
    </font>
    <font>
      <sz val="10"/>
      <color indexed="8"/>
      <name val="Times New Roman"/>
      <family val="1"/>
    </font>
    <font>
      <sz val="10"/>
      <color rgb="FF000000"/>
      <name val="Times New Roman"/>
      <family val="1"/>
    </font>
    <font>
      <vertAlign val="superscript"/>
      <sz val="10"/>
      <color rgb="FFFF0000"/>
      <name val="游明朝"/>
      <family val="1"/>
      <charset val="128"/>
    </font>
    <font>
      <sz val="10"/>
      <color rgb="FF0000FF"/>
      <name val="Times New Roman"/>
      <family val="1"/>
    </font>
    <font>
      <u/>
      <sz val="11"/>
      <color theme="10"/>
      <name val="游明朝"/>
      <family val="1"/>
      <charset val="128"/>
    </font>
    <font>
      <vertAlign val="superscript"/>
      <sz val="10"/>
      <color rgb="FF0000FF"/>
      <name val="游明朝"/>
      <family val="1"/>
      <charset val="128"/>
    </font>
    <font>
      <vertAlign val="superscript"/>
      <sz val="10"/>
      <color rgb="FF0000FF"/>
      <name val="Times New Roman"/>
      <family val="1"/>
    </font>
    <font>
      <sz val="10"/>
      <color theme="1"/>
      <name val="Times New Roman"/>
      <family val="1"/>
      <charset val="128"/>
    </font>
    <font>
      <sz val="10"/>
      <name val="Times New Roman"/>
      <family val="1"/>
      <charset val="128"/>
    </font>
    <font>
      <sz val="10"/>
      <name val="Arial Cyr"/>
      <charset val="204"/>
    </font>
    <font>
      <sz val="9"/>
      <name val="Arial Cyr"/>
      <family val="2"/>
      <charset val="204"/>
    </font>
    <font>
      <sz val="10"/>
      <name val="Courier New Cyr"/>
      <charset val="204"/>
    </font>
    <font>
      <sz val="12"/>
      <color theme="1"/>
      <name val="Times New Roman"/>
      <family val="2"/>
      <charset val="204"/>
    </font>
    <font>
      <sz val="11"/>
      <color theme="1"/>
      <name val="ＭＳ Ｐゴシック"/>
      <family val="2"/>
      <charset val="204"/>
      <scheme val="minor"/>
    </font>
    <font>
      <sz val="11"/>
      <color indexed="8"/>
      <name val="Calibri"/>
      <family val="2"/>
      <charset val="204"/>
    </font>
    <font>
      <sz val="10"/>
      <name val="Times New Roman Cyr"/>
      <charset val="204"/>
    </font>
    <font>
      <sz val="8"/>
      <name val="Arial"/>
      <family val="2"/>
    </font>
    <font>
      <sz val="10"/>
      <color rgb="FF000000"/>
      <name val="Arial"/>
      <family val="2"/>
      <charset val="204"/>
    </font>
    <font>
      <sz val="10"/>
      <name val="Arial"/>
      <family val="2"/>
      <charset val="204"/>
    </font>
    <font>
      <sz val="11"/>
      <color theme="1"/>
      <name val="ＭＳ Ｐゴシック"/>
      <family val="2"/>
      <scheme val="minor"/>
    </font>
    <font>
      <sz val="10"/>
      <name val="ＭＳ Ｐゴシック"/>
      <family val="1"/>
      <charset val="128"/>
    </font>
    <font>
      <sz val="11"/>
      <name val="ＭＳ Ｐゴシック"/>
      <family val="1"/>
      <charset val="128"/>
    </font>
    <font>
      <sz val="10"/>
      <color indexed="8"/>
      <name val="Times New Roman"/>
      <family val="1"/>
      <charset val="128"/>
    </font>
    <font>
      <u/>
      <sz val="10"/>
      <color theme="10"/>
      <name val="Arial"/>
      <family val="2"/>
    </font>
  </fonts>
  <fills count="3">
    <fill>
      <patternFill patternType="none"/>
    </fill>
    <fill>
      <patternFill patternType="gray125"/>
    </fill>
    <fill>
      <patternFill patternType="solid">
        <fgColor rgb="FFFFFF00"/>
        <bgColor indexed="64"/>
      </patternFill>
    </fill>
  </fills>
  <borders count="1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style="hair">
        <color indexed="64"/>
      </bottom>
      <diagonal/>
    </border>
    <border>
      <left/>
      <right style="thin">
        <color indexed="64"/>
      </right>
      <top style="medium">
        <color indexed="64"/>
      </top>
      <bottom/>
      <diagonal/>
    </border>
    <border>
      <left style="hair">
        <color indexed="64"/>
      </left>
      <right style="thin">
        <color indexed="64"/>
      </right>
      <top/>
      <bottom style="hair">
        <color indexed="64"/>
      </bottom>
      <diagonal/>
    </border>
    <border>
      <left style="medium">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hair">
        <color indexed="64"/>
      </top>
      <bottom/>
      <diagonal/>
    </border>
    <border>
      <left style="hair">
        <color indexed="64"/>
      </left>
      <right/>
      <top style="thin">
        <color indexed="64"/>
      </top>
      <bottom style="medium">
        <color indexed="64"/>
      </bottom>
      <diagonal/>
    </border>
    <border>
      <left style="medium">
        <color indexed="64"/>
      </left>
      <right style="hair">
        <color indexed="64"/>
      </right>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s>
  <cellStyleXfs count="31">
    <xf numFmtId="0" fontId="0" fillId="0" borderId="0">
      <alignment vertical="center"/>
    </xf>
    <xf numFmtId="38" fontId="2" fillId="0" borderId="0" applyFont="0" applyFill="0" applyBorder="0" applyAlignment="0" applyProtection="0">
      <alignment vertical="center"/>
    </xf>
    <xf numFmtId="0" fontId="2" fillId="0" borderId="0"/>
    <xf numFmtId="0" fontId="6" fillId="0" borderId="0" applyNumberFormat="0" applyFill="0" applyBorder="0" applyAlignment="0" applyProtection="0">
      <alignment vertical="center"/>
    </xf>
    <xf numFmtId="9" fontId="2" fillId="0" borderId="0" applyFont="0" applyFill="0" applyBorder="0" applyAlignment="0" applyProtection="0">
      <alignment vertical="center"/>
    </xf>
    <xf numFmtId="0" fontId="26" fillId="0" borderId="0"/>
    <xf numFmtId="0" fontId="27" fillId="0" borderId="0"/>
    <xf numFmtId="0" fontId="28" fillId="0" borderId="0"/>
    <xf numFmtId="0" fontId="29" fillId="0" borderId="0"/>
    <xf numFmtId="0" fontId="8" fillId="0" borderId="0">
      <alignment vertical="top"/>
    </xf>
    <xf numFmtId="0" fontId="30" fillId="0" borderId="0"/>
    <xf numFmtId="0" fontId="26" fillId="0" borderId="0"/>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31" fillId="0" borderId="0"/>
    <xf numFmtId="0" fontId="30" fillId="0" borderId="0"/>
    <xf numFmtId="0" fontId="29" fillId="0" borderId="0"/>
    <xf numFmtId="0" fontId="32"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9" fontId="29" fillId="0" borderId="0" applyFont="0" applyFill="0" applyBorder="0" applyAlignment="0" applyProtection="0">
      <alignment vertical="center"/>
    </xf>
    <xf numFmtId="0" fontId="33" fillId="0" borderId="0" applyFill="0" applyBorder="0"/>
    <xf numFmtId="0" fontId="4" fillId="0" borderId="0"/>
    <xf numFmtId="0" fontId="34" fillId="0" borderId="0">
      <protection locked="0"/>
    </xf>
    <xf numFmtId="0" fontId="35" fillId="0" borderId="0"/>
    <xf numFmtId="0" fontId="36" fillId="0" borderId="0"/>
    <xf numFmtId="0" fontId="40" fillId="0" borderId="0" applyNumberFormat="0" applyFill="0" applyBorder="0" applyAlignment="0" applyProtection="0"/>
  </cellStyleXfs>
  <cellXfs count="516">
    <xf numFmtId="0" fontId="0" fillId="0" borderId="0" xfId="0">
      <alignment vertical="center"/>
    </xf>
    <xf numFmtId="0" fontId="8" fillId="0" borderId="0" xfId="2" applyFont="1" applyFill="1" applyBorder="1" applyAlignment="1">
      <alignment horizontal="left" vertical="center"/>
    </xf>
    <xf numFmtId="0" fontId="8" fillId="0" borderId="0" xfId="2" applyFont="1" applyFill="1" applyBorder="1" applyAlignment="1">
      <alignment horizontal="center" vertical="center"/>
    </xf>
    <xf numFmtId="179" fontId="8" fillId="0" borderId="0" xfId="1" applyNumberFormat="1" applyFont="1" applyFill="1" applyBorder="1" applyAlignment="1">
      <alignment vertical="center"/>
    </xf>
    <xf numFmtId="0" fontId="8" fillId="0" borderId="0" xfId="2" applyFont="1" applyFill="1" applyAlignment="1">
      <alignment vertical="center"/>
    </xf>
    <xf numFmtId="0" fontId="8" fillId="0" borderId="0" xfId="2" applyFont="1" applyFill="1" applyAlignment="1">
      <alignment horizontal="left" vertical="center"/>
    </xf>
    <xf numFmtId="179" fontId="8" fillId="0" borderId="0" xfId="1" applyNumberFormat="1" applyFont="1" applyFill="1" applyBorder="1" applyAlignment="1">
      <alignment horizontal="right" vertical="center"/>
    </xf>
    <xf numFmtId="0" fontId="8" fillId="0" borderId="0" xfId="0" applyFont="1" applyFill="1">
      <alignment vertical="center"/>
    </xf>
    <xf numFmtId="0" fontId="8" fillId="0" borderId="0" xfId="0" applyFont="1" applyFill="1" applyBorder="1">
      <alignment vertical="center"/>
    </xf>
    <xf numFmtId="0" fontId="8" fillId="0" borderId="0" xfId="0" applyFont="1" applyFill="1" applyAlignment="1">
      <alignment horizontal="right" vertical="center"/>
    </xf>
    <xf numFmtId="0" fontId="8" fillId="0" borderId="0" xfId="0" applyFont="1" applyFill="1" applyBorder="1" applyAlignment="1">
      <alignment vertical="center"/>
    </xf>
    <xf numFmtId="180" fontId="8" fillId="0" borderId="0" xfId="1" applyNumberFormat="1" applyFont="1" applyFill="1" applyBorder="1" applyAlignment="1">
      <alignment vertical="center"/>
    </xf>
    <xf numFmtId="180" fontId="8" fillId="0" borderId="0" xfId="0" applyNumberFormat="1" applyFont="1" applyFill="1" applyBorder="1" applyAlignment="1">
      <alignment horizontal="right" vertical="center"/>
    </xf>
    <xf numFmtId="0" fontId="14" fillId="0" borderId="0" xfId="3" applyFont="1" applyFill="1" applyAlignment="1">
      <alignment horizontal="left" vertical="center"/>
    </xf>
    <xf numFmtId="31" fontId="13" fillId="0" borderId="0" xfId="0" applyNumberFormat="1" applyFont="1" applyFill="1" applyAlignment="1">
      <alignment horizontal="left" vertical="center"/>
    </xf>
    <xf numFmtId="0" fontId="13" fillId="0" borderId="0" xfId="0" applyFont="1" applyFill="1" applyAlignment="1">
      <alignment horizontal="left" vertical="center"/>
    </xf>
    <xf numFmtId="0" fontId="13" fillId="0" borderId="0" xfId="0" applyFont="1" applyFill="1">
      <alignment vertical="center"/>
    </xf>
    <xf numFmtId="0" fontId="13" fillId="0" borderId="0" xfId="0" applyFont="1" applyFill="1" applyAlignment="1">
      <alignment horizontal="center" vertical="center"/>
    </xf>
    <xf numFmtId="0" fontId="8" fillId="0" borderId="0" xfId="2" applyFont="1" applyFill="1" applyBorder="1" applyAlignment="1">
      <alignment vertical="center"/>
    </xf>
    <xf numFmtId="177" fontId="8" fillId="0" borderId="24" xfId="1" applyNumberFormat="1" applyFont="1" applyFill="1" applyBorder="1" applyAlignment="1">
      <alignment horizontal="right" vertical="center"/>
    </xf>
    <xf numFmtId="177" fontId="8" fillId="0" borderId="27" xfId="1" applyNumberFormat="1" applyFont="1" applyFill="1" applyBorder="1" applyAlignment="1">
      <alignment horizontal="right" vertical="center"/>
    </xf>
    <xf numFmtId="177" fontId="8" fillId="0" borderId="28" xfId="1" applyNumberFormat="1" applyFont="1" applyFill="1" applyBorder="1" applyAlignment="1">
      <alignment horizontal="right" vertical="center"/>
    </xf>
    <xf numFmtId="0" fontId="8" fillId="0" borderId="0" xfId="2" applyFont="1" applyFill="1" applyAlignment="1">
      <alignment horizontal="center" vertical="center"/>
    </xf>
    <xf numFmtId="0" fontId="8" fillId="0" borderId="17" xfId="2" applyFont="1" applyFill="1" applyBorder="1" applyAlignment="1">
      <alignment horizontal="left" vertical="center"/>
    </xf>
    <xf numFmtId="177" fontId="8" fillId="0" borderId="37" xfId="1" applyNumberFormat="1" applyFont="1" applyFill="1" applyBorder="1" applyAlignment="1">
      <alignment horizontal="right" vertical="center"/>
    </xf>
    <xf numFmtId="185" fontId="8" fillId="0" borderId="27" xfId="0" applyNumberFormat="1" applyFont="1" applyFill="1" applyBorder="1" applyAlignment="1">
      <alignment horizontal="right" vertical="center"/>
    </xf>
    <xf numFmtId="0" fontId="8" fillId="0" borderId="10" xfId="2" applyFont="1" applyFill="1" applyBorder="1" applyAlignment="1">
      <alignment horizontal="left" vertical="center"/>
    </xf>
    <xf numFmtId="0" fontId="8" fillId="0" borderId="15" xfId="2" applyFont="1" applyFill="1" applyBorder="1" applyAlignment="1">
      <alignment vertical="center"/>
    </xf>
    <xf numFmtId="31" fontId="14" fillId="0" borderId="0" xfId="3" applyNumberFormat="1" applyFont="1" applyFill="1" applyAlignment="1">
      <alignment horizontal="left" vertical="center"/>
    </xf>
    <xf numFmtId="185" fontId="8" fillId="0" borderId="44" xfId="0" applyNumberFormat="1" applyFont="1" applyFill="1" applyBorder="1" applyAlignment="1">
      <alignment horizontal="right" vertical="center"/>
    </xf>
    <xf numFmtId="185" fontId="8" fillId="0" borderId="44" xfId="1" applyNumberFormat="1" applyFont="1" applyFill="1" applyBorder="1" applyAlignment="1">
      <alignment horizontal="right" vertical="center"/>
    </xf>
    <xf numFmtId="185" fontId="8" fillId="0" borderId="37" xfId="0" applyNumberFormat="1" applyFont="1" applyFill="1" applyBorder="1" applyAlignment="1">
      <alignment horizontal="right" vertical="center"/>
    </xf>
    <xf numFmtId="177" fontId="8" fillId="0" borderId="24" xfId="2" applyNumberFormat="1" applyFont="1" applyFill="1" applyBorder="1" applyAlignment="1">
      <alignment horizontal="right" vertical="center"/>
    </xf>
    <xf numFmtId="177" fontId="8" fillId="0" borderId="25" xfId="2" applyNumberFormat="1" applyFont="1" applyFill="1" applyBorder="1" applyAlignment="1">
      <alignment horizontal="right" vertical="center"/>
    </xf>
    <xf numFmtId="185" fontId="8" fillId="0" borderId="45" xfId="0" applyNumberFormat="1" applyFont="1" applyFill="1" applyBorder="1" applyAlignment="1">
      <alignment horizontal="right" vertical="center"/>
    </xf>
    <xf numFmtId="177" fontId="8" fillId="0" borderId="37" xfId="0" applyNumberFormat="1" applyFont="1" applyFill="1" applyBorder="1" applyAlignment="1">
      <alignment horizontal="right" vertical="center"/>
    </xf>
    <xf numFmtId="182" fontId="8" fillId="0" borderId="0" xfId="1" applyNumberFormat="1" applyFont="1" applyFill="1" applyBorder="1" applyAlignment="1">
      <alignment vertical="center"/>
    </xf>
    <xf numFmtId="0" fontId="8" fillId="0" borderId="7" xfId="2" applyFont="1" applyFill="1" applyBorder="1" applyAlignment="1">
      <alignment horizontal="center" vertical="center"/>
    </xf>
    <xf numFmtId="0" fontId="8" fillId="0" borderId="22" xfId="2" applyFont="1" applyFill="1" applyBorder="1" applyAlignment="1">
      <alignment horizontal="center" vertical="center"/>
    </xf>
    <xf numFmtId="0" fontId="8" fillId="0" borderId="23" xfId="2" applyFont="1" applyFill="1" applyBorder="1" applyAlignment="1">
      <alignment horizontal="center" vertical="center"/>
    </xf>
    <xf numFmtId="0" fontId="8" fillId="0" borderId="0" xfId="0" applyFont="1" applyFill="1" applyAlignment="1">
      <alignment vertical="center"/>
    </xf>
    <xf numFmtId="177" fontId="8" fillId="0" borderId="27" xfId="0" applyNumberFormat="1" applyFont="1" applyFill="1" applyBorder="1" applyAlignment="1">
      <alignment horizontal="right" vertical="center"/>
    </xf>
    <xf numFmtId="179" fontId="8" fillId="0" borderId="0" xfId="0" applyNumberFormat="1" applyFont="1" applyFill="1" applyAlignment="1">
      <alignment vertical="center"/>
    </xf>
    <xf numFmtId="2" fontId="8" fillId="0" borderId="0" xfId="0" applyNumberFormat="1" applyFont="1" applyFill="1" applyAlignment="1">
      <alignment vertical="center"/>
    </xf>
    <xf numFmtId="0" fontId="8" fillId="0" borderId="23" xfId="0" applyFont="1" applyFill="1" applyBorder="1" applyAlignment="1">
      <alignment horizontal="center" vertical="center"/>
    </xf>
    <xf numFmtId="1" fontId="8" fillId="0" borderId="0" xfId="0" applyNumberFormat="1" applyFont="1" applyFill="1" applyAlignment="1">
      <alignment vertical="center"/>
    </xf>
    <xf numFmtId="1" fontId="20" fillId="0" borderId="0" xfId="0" applyNumberFormat="1" applyFont="1" applyFill="1" applyAlignment="1">
      <alignment vertical="center"/>
    </xf>
    <xf numFmtId="178" fontId="8" fillId="0" borderId="0" xfId="0" applyNumberFormat="1" applyFont="1" applyFill="1" applyAlignment="1">
      <alignment vertical="center"/>
    </xf>
    <xf numFmtId="181" fontId="8" fillId="0" borderId="0" xfId="0" applyNumberFormat="1" applyFont="1" applyFill="1" applyAlignment="1">
      <alignment vertical="center"/>
    </xf>
    <xf numFmtId="0" fontId="8" fillId="0" borderId="65" xfId="2" applyFont="1" applyFill="1" applyBorder="1" applyAlignment="1">
      <alignment horizontal="center" vertical="center"/>
    </xf>
    <xf numFmtId="0" fontId="8" fillId="0" borderId="65" xfId="2" applyFont="1" applyFill="1" applyBorder="1" applyAlignment="1">
      <alignment vertical="center"/>
    </xf>
    <xf numFmtId="0" fontId="8" fillId="0" borderId="63" xfId="2" applyFont="1" applyFill="1" applyBorder="1" applyAlignment="1">
      <alignment horizontal="left" vertical="center" indent="1"/>
    </xf>
    <xf numFmtId="0" fontId="8" fillId="0" borderId="63" xfId="2" applyFont="1" applyFill="1" applyBorder="1" applyAlignment="1">
      <alignment vertical="center"/>
    </xf>
    <xf numFmtId="177" fontId="8" fillId="0" borderId="24" xfId="0" applyNumberFormat="1" applyFont="1" applyFill="1" applyBorder="1" applyAlignment="1">
      <alignment horizontal="right" vertical="center"/>
    </xf>
    <xf numFmtId="177" fontId="8" fillId="0" borderId="25" xfId="0" applyNumberFormat="1" applyFont="1" applyFill="1" applyBorder="1" applyAlignment="1">
      <alignment horizontal="right" vertical="center"/>
    </xf>
    <xf numFmtId="0" fontId="8" fillId="0" borderId="56" xfId="2" applyFont="1" applyFill="1" applyBorder="1" applyAlignment="1">
      <alignment vertical="center"/>
    </xf>
    <xf numFmtId="0" fontId="8" fillId="0" borderId="57" xfId="2" applyFont="1" applyFill="1" applyBorder="1" applyAlignment="1">
      <alignment vertical="center"/>
    </xf>
    <xf numFmtId="0" fontId="8" fillId="0" borderId="57" xfId="2" applyFont="1" applyFill="1" applyBorder="1" applyAlignment="1">
      <alignment horizontal="center" vertical="center"/>
    </xf>
    <xf numFmtId="0" fontId="8" fillId="0" borderId="62" xfId="2" applyFont="1" applyFill="1" applyBorder="1" applyAlignment="1">
      <alignment vertical="center"/>
    </xf>
    <xf numFmtId="177" fontId="8" fillId="0" borderId="28" xfId="0" applyNumberFormat="1" applyFont="1" applyFill="1" applyBorder="1" applyAlignment="1">
      <alignment horizontal="right" vertical="center"/>
    </xf>
    <xf numFmtId="177" fontId="8" fillId="0" borderId="58" xfId="1" applyNumberFormat="1" applyFont="1" applyFill="1" applyBorder="1" applyAlignment="1">
      <alignment horizontal="right" vertical="center"/>
    </xf>
    <xf numFmtId="177" fontId="8" fillId="0" borderId="58" xfId="0" applyNumberFormat="1" applyFont="1" applyFill="1" applyBorder="1" applyAlignment="1">
      <alignment horizontal="right" vertical="center"/>
    </xf>
    <xf numFmtId="177" fontId="8" fillId="0" borderId="69" xfId="0" applyNumberFormat="1" applyFont="1" applyFill="1" applyBorder="1" applyAlignment="1">
      <alignment horizontal="right" vertical="center"/>
    </xf>
    <xf numFmtId="0" fontId="16" fillId="0" borderId="0" xfId="0" applyFont="1" applyFill="1">
      <alignment vertical="center"/>
    </xf>
    <xf numFmtId="0" fontId="17" fillId="0" borderId="0" xfId="0" applyFont="1" applyFill="1">
      <alignment vertical="center"/>
    </xf>
    <xf numFmtId="186" fontId="15" fillId="0" borderId="0" xfId="0" applyNumberFormat="1" applyFont="1" applyFill="1" applyAlignment="1"/>
    <xf numFmtId="184" fontId="8" fillId="0" borderId="22" xfId="0" applyNumberFormat="1" applyFont="1" applyFill="1" applyBorder="1" applyAlignment="1">
      <alignment horizontal="center" vertical="center"/>
    </xf>
    <xf numFmtId="184" fontId="8" fillId="0" borderId="23" xfId="0" applyNumberFormat="1" applyFont="1" applyFill="1" applyBorder="1" applyAlignment="1">
      <alignment horizontal="center" vertical="center"/>
    </xf>
    <xf numFmtId="183" fontId="8" fillId="0" borderId="97" xfId="0" applyNumberFormat="1" applyFont="1" applyFill="1" applyBorder="1" applyAlignment="1">
      <alignment vertical="center"/>
    </xf>
    <xf numFmtId="183" fontId="8" fillId="0" borderId="71" xfId="0" applyNumberFormat="1" applyFont="1" applyFill="1" applyBorder="1" applyAlignment="1">
      <alignment vertical="center"/>
    </xf>
    <xf numFmtId="183" fontId="8" fillId="0" borderId="27" xfId="0" applyNumberFormat="1" applyFont="1" applyFill="1" applyBorder="1" applyAlignment="1">
      <alignment horizontal="left" vertical="center" indent="1"/>
    </xf>
    <xf numFmtId="0" fontId="17" fillId="0" borderId="0" xfId="0" applyFont="1" applyFill="1" applyBorder="1">
      <alignment vertical="center"/>
    </xf>
    <xf numFmtId="0" fontId="16" fillId="0" borderId="0" xfId="0" applyFont="1" applyFill="1" applyBorder="1">
      <alignment vertical="center"/>
    </xf>
    <xf numFmtId="0" fontId="8" fillId="0" borderId="70"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100" xfId="0" applyFont="1" applyFill="1" applyBorder="1" applyAlignment="1">
      <alignment horizontal="center" vertical="center"/>
    </xf>
    <xf numFmtId="0" fontId="8" fillId="0" borderId="72" xfId="0" applyFont="1" applyFill="1" applyBorder="1" applyAlignment="1">
      <alignment horizontal="center" vertical="center"/>
    </xf>
    <xf numFmtId="0" fontId="8" fillId="0" borderId="100" xfId="0" applyFont="1" applyFill="1" applyBorder="1" applyAlignment="1"/>
    <xf numFmtId="179" fontId="8" fillId="0" borderId="70" xfId="0" applyNumberFormat="1" applyFont="1" applyFill="1" applyBorder="1">
      <alignment vertical="center"/>
    </xf>
    <xf numFmtId="179" fontId="8" fillId="0" borderId="71" xfId="0" applyNumberFormat="1" applyFont="1" applyFill="1" applyBorder="1">
      <alignment vertical="center"/>
    </xf>
    <xf numFmtId="179" fontId="8" fillId="0" borderId="100" xfId="0" applyNumberFormat="1" applyFont="1" applyFill="1" applyBorder="1">
      <alignment vertical="center"/>
    </xf>
    <xf numFmtId="179" fontId="8" fillId="0" borderId="72" xfId="0" applyNumberFormat="1" applyFont="1" applyFill="1" applyBorder="1">
      <alignment vertical="center"/>
    </xf>
    <xf numFmtId="0" fontId="17" fillId="0" borderId="90" xfId="0" applyFont="1" applyFill="1" applyBorder="1" applyAlignment="1">
      <alignment horizontal="left"/>
    </xf>
    <xf numFmtId="179" fontId="8" fillId="0" borderId="36" xfId="0" applyNumberFormat="1" applyFont="1" applyFill="1" applyBorder="1">
      <alignment vertical="center"/>
    </xf>
    <xf numFmtId="179" fontId="8" fillId="0" borderId="37" xfId="0" applyNumberFormat="1" applyFont="1" applyFill="1" applyBorder="1">
      <alignment vertical="center"/>
    </xf>
    <xf numFmtId="179" fontId="8" fillId="0" borderId="90" xfId="0" applyNumberFormat="1" applyFont="1" applyFill="1" applyBorder="1">
      <alignment vertical="center"/>
    </xf>
    <xf numFmtId="179" fontId="8" fillId="0" borderId="37" xfId="0" applyNumberFormat="1" applyFont="1" applyFill="1" applyBorder="1" applyAlignment="1">
      <alignment horizontal="right" vertical="center" wrapText="1"/>
    </xf>
    <xf numFmtId="179" fontId="8" fillId="0" borderId="38" xfId="0" applyNumberFormat="1" applyFont="1" applyFill="1" applyBorder="1">
      <alignment vertical="center"/>
    </xf>
    <xf numFmtId="0" fontId="18" fillId="0" borderId="63" xfId="0" applyFont="1" applyFill="1" applyBorder="1" applyAlignment="1">
      <alignment horizontal="left" indent="1"/>
    </xf>
    <xf numFmtId="179" fontId="8" fillId="0" borderId="26" xfId="0" applyNumberFormat="1" applyFont="1" applyFill="1" applyBorder="1">
      <alignment vertical="center"/>
    </xf>
    <xf numFmtId="179" fontId="8" fillId="0" borderId="27" xfId="0" applyNumberFormat="1" applyFont="1" applyFill="1" applyBorder="1">
      <alignment vertical="center"/>
    </xf>
    <xf numFmtId="179" fontId="8" fillId="0" borderId="63" xfId="0" applyNumberFormat="1" applyFont="1" applyFill="1" applyBorder="1">
      <alignment vertical="center"/>
    </xf>
    <xf numFmtId="179" fontId="8" fillId="0" borderId="27" xfId="0" applyNumberFormat="1" applyFont="1" applyFill="1" applyBorder="1" applyAlignment="1">
      <alignment horizontal="right" vertical="center" wrapText="1"/>
    </xf>
    <xf numFmtId="179" fontId="8" fillId="0" borderId="28" xfId="0" applyNumberFormat="1" applyFont="1" applyFill="1" applyBorder="1">
      <alignment vertical="center"/>
    </xf>
    <xf numFmtId="179" fontId="8" fillId="0" borderId="43" xfId="0" applyNumberFormat="1" applyFont="1" applyFill="1" applyBorder="1">
      <alignment vertical="center"/>
    </xf>
    <xf numFmtId="179" fontId="8" fillId="0" borderId="44" xfId="0" applyNumberFormat="1" applyFont="1" applyFill="1" applyBorder="1">
      <alignment vertical="center"/>
    </xf>
    <xf numFmtId="179" fontId="8" fillId="0" borderId="95" xfId="0" applyNumberFormat="1" applyFont="1" applyFill="1" applyBorder="1">
      <alignment vertical="center"/>
    </xf>
    <xf numFmtId="179" fontId="8" fillId="0" borderId="44" xfId="0" applyNumberFormat="1" applyFont="1" applyFill="1" applyBorder="1" applyAlignment="1">
      <alignment horizontal="right" vertical="center" wrapText="1"/>
    </xf>
    <xf numFmtId="179" fontId="8" fillId="0" borderId="45" xfId="0" applyNumberFormat="1" applyFont="1" applyFill="1" applyBorder="1">
      <alignment vertical="center"/>
    </xf>
    <xf numFmtId="0" fontId="8" fillId="0" borderId="63" xfId="0" applyFont="1" applyFill="1" applyBorder="1" applyAlignment="1">
      <alignment horizontal="left" indent="1"/>
    </xf>
    <xf numFmtId="179" fontId="8" fillId="0" borderId="29" xfId="0" applyNumberFormat="1" applyFont="1" applyFill="1" applyBorder="1">
      <alignment vertical="center"/>
    </xf>
    <xf numFmtId="179" fontId="8" fillId="0" borderId="30" xfId="0" applyNumberFormat="1" applyFont="1" applyFill="1" applyBorder="1">
      <alignment vertical="center"/>
    </xf>
    <xf numFmtId="179" fontId="8" fillId="0" borderId="64" xfId="0" applyNumberFormat="1" applyFont="1" applyFill="1" applyBorder="1">
      <alignment vertical="center"/>
    </xf>
    <xf numFmtId="179" fontId="8" fillId="0" borderId="30" xfId="0" applyNumberFormat="1" applyFont="1" applyFill="1" applyBorder="1" applyAlignment="1">
      <alignment horizontal="right" vertical="center" wrapText="1"/>
    </xf>
    <xf numFmtId="179" fontId="8" fillId="0" borderId="31" xfId="0" applyNumberFormat="1" applyFont="1" applyFill="1" applyBorder="1">
      <alignment vertical="center"/>
    </xf>
    <xf numFmtId="179" fontId="16" fillId="0" borderId="0" xfId="0" applyNumberFormat="1" applyFont="1" applyFill="1">
      <alignment vertical="center"/>
    </xf>
    <xf numFmtId="0" fontId="10" fillId="0" borderId="0" xfId="0" applyFont="1" applyFill="1">
      <alignment vertical="center"/>
    </xf>
    <xf numFmtId="0" fontId="13" fillId="0" borderId="0" xfId="0" applyFont="1" applyFill="1" applyAlignment="1">
      <alignment vertical="center"/>
    </xf>
    <xf numFmtId="0" fontId="14" fillId="0" borderId="0" xfId="3" applyFont="1" applyFill="1" applyAlignment="1">
      <alignment vertical="center"/>
    </xf>
    <xf numFmtId="0" fontId="8" fillId="0" borderId="81" xfId="2" applyFont="1" applyFill="1" applyBorder="1" applyAlignment="1">
      <alignment vertical="center"/>
    </xf>
    <xf numFmtId="177" fontId="8" fillId="0" borderId="80" xfId="1" applyNumberFormat="1" applyFont="1" applyFill="1" applyBorder="1" applyAlignment="1">
      <alignment horizontal="right" vertical="center"/>
    </xf>
    <xf numFmtId="177" fontId="8" fillId="0" borderId="78" xfId="1" applyNumberFormat="1" applyFont="1" applyFill="1" applyBorder="1" applyAlignment="1">
      <alignment horizontal="right" vertical="center"/>
    </xf>
    <xf numFmtId="177" fontId="8" fillId="0" borderId="78" xfId="0" applyNumberFormat="1" applyFont="1" applyFill="1" applyBorder="1" applyAlignment="1">
      <alignment horizontal="right" vertical="center"/>
    </xf>
    <xf numFmtId="177" fontId="8" fillId="0" borderId="79" xfId="0" applyNumberFormat="1" applyFont="1" applyFill="1" applyBorder="1" applyAlignment="1">
      <alignment horizontal="right" vertical="center"/>
    </xf>
    <xf numFmtId="185" fontId="8" fillId="0" borderId="71" xfId="0" applyNumberFormat="1" applyFont="1" applyFill="1" applyBorder="1" applyAlignment="1">
      <alignment horizontal="right" vertical="center"/>
    </xf>
    <xf numFmtId="185" fontId="8" fillId="0" borderId="72" xfId="0" applyNumberFormat="1" applyFont="1" applyFill="1" applyBorder="1" applyAlignment="1">
      <alignment horizontal="right" vertical="center"/>
    </xf>
    <xf numFmtId="183" fontId="7" fillId="0" borderId="37" xfId="0" applyNumberFormat="1" applyFont="1" applyFill="1" applyBorder="1" applyAlignment="1">
      <alignment horizontal="left" vertical="top" wrapText="1"/>
    </xf>
    <xf numFmtId="185" fontId="8" fillId="0" borderId="37" xfId="0" applyNumberFormat="1" applyFont="1" applyFill="1" applyBorder="1" applyAlignment="1"/>
    <xf numFmtId="185" fontId="8" fillId="0" borderId="38" xfId="0" applyNumberFormat="1" applyFont="1" applyFill="1" applyBorder="1" applyAlignment="1"/>
    <xf numFmtId="183" fontId="8" fillId="0" borderId="27" xfId="0" applyNumberFormat="1" applyFont="1" applyFill="1" applyBorder="1" applyAlignment="1">
      <alignment horizontal="left" vertical="top" indent="1"/>
    </xf>
    <xf numFmtId="185" fontId="8" fillId="0" borderId="27" xfId="0" applyNumberFormat="1" applyFont="1" applyFill="1" applyBorder="1" applyAlignment="1"/>
    <xf numFmtId="185" fontId="8" fillId="0" borderId="28" xfId="0" applyNumberFormat="1" applyFont="1" applyFill="1" applyBorder="1" applyAlignment="1"/>
    <xf numFmtId="185" fontId="8" fillId="0" borderId="44" xfId="0" applyNumberFormat="1" applyFont="1" applyFill="1" applyBorder="1" applyAlignment="1"/>
    <xf numFmtId="185" fontId="8" fillId="0" borderId="45" xfId="0" applyNumberFormat="1" applyFont="1" applyFill="1" applyBorder="1" applyAlignment="1"/>
    <xf numFmtId="185" fontId="8" fillId="0" borderId="30" xfId="0" applyNumberFormat="1" applyFont="1" applyFill="1" applyBorder="1" applyAlignment="1">
      <alignment horizontal="right" vertical="center"/>
    </xf>
    <xf numFmtId="185" fontId="8" fillId="0" borderId="30" xfId="0" applyNumberFormat="1" applyFont="1" applyFill="1" applyBorder="1" applyAlignment="1"/>
    <xf numFmtId="185" fontId="8" fillId="0" borderId="31" xfId="0" applyNumberFormat="1" applyFont="1" applyFill="1" applyBorder="1" applyAlignment="1"/>
    <xf numFmtId="10" fontId="8" fillId="0" borderId="0" xfId="4" applyNumberFormat="1" applyFont="1" applyFill="1" applyAlignment="1">
      <alignment horizontal="left" vertical="center"/>
    </xf>
    <xf numFmtId="177" fontId="8" fillId="0" borderId="0" xfId="2" applyNumberFormat="1" applyFont="1" applyFill="1" applyAlignment="1">
      <alignment vertical="center"/>
    </xf>
    <xf numFmtId="181" fontId="8" fillId="0" borderId="0" xfId="2" applyNumberFormat="1" applyFont="1" applyFill="1" applyAlignment="1">
      <alignment vertical="center"/>
    </xf>
    <xf numFmtId="1" fontId="8" fillId="0" borderId="0" xfId="2" applyNumberFormat="1" applyFont="1" applyFill="1" applyAlignment="1">
      <alignment vertical="center"/>
    </xf>
    <xf numFmtId="180" fontId="8" fillId="0" borderId="0" xfId="1" applyNumberFormat="1" applyFont="1" applyFill="1" applyBorder="1" applyAlignment="1">
      <alignment horizontal="right" vertical="center"/>
    </xf>
    <xf numFmtId="177" fontId="8" fillId="0" borderId="38" xfId="0" applyNumberFormat="1" applyFont="1" applyFill="1" applyBorder="1" applyAlignment="1">
      <alignment horizontal="right" vertical="center"/>
    </xf>
    <xf numFmtId="185" fontId="8" fillId="0" borderId="24" xfId="0" applyNumberFormat="1" applyFont="1" applyFill="1" applyBorder="1" applyAlignment="1">
      <alignment horizontal="right" vertical="center"/>
    </xf>
    <xf numFmtId="0" fontId="8" fillId="0" borderId="42" xfId="2" applyFont="1" applyFill="1" applyBorder="1" applyAlignment="1">
      <alignment horizontal="left" vertical="center"/>
    </xf>
    <xf numFmtId="2" fontId="16" fillId="0" borderId="0" xfId="0" applyNumberFormat="1" applyFont="1" applyFill="1">
      <alignment vertical="center"/>
    </xf>
    <xf numFmtId="183" fontId="7" fillId="0" borderId="24" xfId="0" applyNumberFormat="1" applyFont="1" applyFill="1" applyBorder="1">
      <alignment vertical="center"/>
    </xf>
    <xf numFmtId="185" fontId="8" fillId="0" borderId="24" xfId="0" applyNumberFormat="1" applyFont="1" applyFill="1" applyBorder="1" applyAlignment="1"/>
    <xf numFmtId="185" fontId="8" fillId="0" borderId="25" xfId="0" applyNumberFormat="1" applyFont="1" applyFill="1" applyBorder="1" applyAlignment="1"/>
    <xf numFmtId="183" fontId="8" fillId="0" borderId="30" xfId="0" applyNumberFormat="1" applyFont="1" applyFill="1" applyBorder="1" applyAlignment="1">
      <alignment horizontal="left" vertical="top" indent="1"/>
    </xf>
    <xf numFmtId="0" fontId="8" fillId="0" borderId="62" xfId="0" applyFont="1" applyFill="1" applyBorder="1" applyAlignment="1">
      <alignment horizontal="left"/>
    </xf>
    <xf numFmtId="179" fontId="8" fillId="0" borderId="103" xfId="0" applyNumberFormat="1" applyFont="1" applyFill="1" applyBorder="1">
      <alignment vertical="center"/>
    </xf>
    <xf numFmtId="179" fontId="8" fillId="0" borderId="24" xfId="0" applyNumberFormat="1" applyFont="1" applyFill="1" applyBorder="1">
      <alignment vertical="center"/>
    </xf>
    <xf numFmtId="179" fontId="8" fillId="0" borderId="62" xfId="0" applyNumberFormat="1" applyFont="1" applyFill="1" applyBorder="1">
      <alignment vertical="center"/>
    </xf>
    <xf numFmtId="179" fontId="8" fillId="0" borderId="24" xfId="0" applyNumberFormat="1" applyFont="1" applyFill="1" applyBorder="1" applyAlignment="1">
      <alignment horizontal="right" vertical="center" wrapText="1"/>
    </xf>
    <xf numFmtId="179" fontId="8" fillId="0" borderId="25" xfId="0" applyNumberFormat="1" applyFont="1" applyFill="1" applyBorder="1">
      <alignment vertical="center"/>
    </xf>
    <xf numFmtId="0" fontId="18" fillId="0" borderId="64" xfId="0" applyFont="1" applyFill="1" applyBorder="1" applyAlignment="1">
      <alignment horizontal="left" indent="1"/>
    </xf>
    <xf numFmtId="177" fontId="8" fillId="0" borderId="0" xfId="0" applyNumberFormat="1" applyFont="1" applyFill="1" applyAlignment="1">
      <alignment vertical="center"/>
    </xf>
    <xf numFmtId="187" fontId="8" fillId="0" borderId="0" xfId="4" applyNumberFormat="1" applyFont="1" applyFill="1" applyAlignment="1">
      <alignment vertical="center"/>
    </xf>
    <xf numFmtId="0" fontId="8" fillId="0" borderId="104" xfId="0" applyFont="1" applyFill="1" applyBorder="1" applyAlignment="1">
      <alignment horizontal="center" vertical="center"/>
    </xf>
    <xf numFmtId="179" fontId="8" fillId="0" borderId="104" xfId="0" applyNumberFormat="1" applyFont="1" applyFill="1" applyBorder="1">
      <alignment vertical="center"/>
    </xf>
    <xf numFmtId="179" fontId="8" fillId="0" borderId="105" xfId="0" applyNumberFormat="1" applyFont="1" applyFill="1" applyBorder="1">
      <alignment vertical="center"/>
    </xf>
    <xf numFmtId="179" fontId="8" fillId="0" borderId="106" xfId="0" applyNumberFormat="1" applyFont="1" applyFill="1" applyBorder="1">
      <alignment vertical="center"/>
    </xf>
    <xf numFmtId="179" fontId="8" fillId="0" borderId="107" xfId="0" applyNumberFormat="1" applyFont="1" applyFill="1" applyBorder="1">
      <alignment vertical="center"/>
    </xf>
    <xf numFmtId="179" fontId="8" fillId="0" borderId="108" xfId="0" applyNumberFormat="1" applyFont="1" applyFill="1" applyBorder="1">
      <alignment vertical="center"/>
    </xf>
    <xf numFmtId="179" fontId="8" fillId="0" borderId="109" xfId="0" applyNumberFormat="1" applyFont="1" applyFill="1" applyBorder="1">
      <alignment vertical="center"/>
    </xf>
    <xf numFmtId="0" fontId="7" fillId="0" borderId="70" xfId="0" applyFont="1" applyFill="1" applyBorder="1" applyAlignment="1">
      <alignment horizontal="center" vertical="center"/>
    </xf>
    <xf numFmtId="179" fontId="8" fillId="0" borderId="103" xfId="0" applyNumberFormat="1" applyFont="1" applyFill="1" applyBorder="1" applyAlignment="1">
      <alignment horizontal="right" vertical="center" wrapText="1"/>
    </xf>
    <xf numFmtId="179" fontId="8" fillId="0" borderId="26" xfId="0" applyNumberFormat="1" applyFont="1" applyFill="1" applyBorder="1" applyAlignment="1">
      <alignment horizontal="right" vertical="center" wrapText="1"/>
    </xf>
    <xf numFmtId="179" fontId="8" fillId="0" borderId="43" xfId="0" applyNumberFormat="1" applyFont="1" applyFill="1" applyBorder="1" applyAlignment="1">
      <alignment horizontal="right" vertical="center" wrapText="1"/>
    </xf>
    <xf numFmtId="179" fontId="8" fillId="0" borderId="36" xfId="0" applyNumberFormat="1" applyFont="1" applyFill="1" applyBorder="1" applyAlignment="1">
      <alignment horizontal="right" vertical="center" wrapText="1"/>
    </xf>
    <xf numFmtId="179" fontId="8" fillId="0" borderId="29" xfId="0" applyNumberFormat="1" applyFont="1" applyFill="1" applyBorder="1" applyAlignment="1">
      <alignment horizontal="right" vertical="center" wrapText="1"/>
    </xf>
    <xf numFmtId="0" fontId="8" fillId="0" borderId="110" xfId="0" applyFont="1" applyFill="1" applyBorder="1" applyAlignment="1">
      <alignment horizontal="center" vertical="center"/>
    </xf>
    <xf numFmtId="177" fontId="8" fillId="0" borderId="105" xfId="0" applyNumberFormat="1" applyFont="1" applyFill="1" applyBorder="1" applyAlignment="1">
      <alignment horizontal="right" vertical="center"/>
    </xf>
    <xf numFmtId="177" fontId="8" fillId="0" borderId="105" xfId="2" applyNumberFormat="1" applyFont="1" applyFill="1" applyBorder="1" applyAlignment="1">
      <alignment horizontal="right" vertical="center"/>
    </xf>
    <xf numFmtId="185" fontId="8" fillId="0" borderId="107" xfId="0" applyNumberFormat="1" applyFont="1" applyFill="1" applyBorder="1" applyAlignment="1">
      <alignment horizontal="right" vertical="center"/>
    </xf>
    <xf numFmtId="177" fontId="8" fillId="0" borderId="106" xfId="0" applyNumberFormat="1" applyFont="1" applyFill="1" applyBorder="1" applyAlignment="1">
      <alignment horizontal="right" vertical="center"/>
    </xf>
    <xf numFmtId="177" fontId="8" fillId="0" borderId="106" xfId="1" applyNumberFormat="1" applyFont="1" applyFill="1" applyBorder="1" applyAlignment="1">
      <alignment horizontal="right" vertical="center"/>
    </xf>
    <xf numFmtId="177" fontId="8" fillId="0" borderId="111" xfId="0" applyNumberFormat="1" applyFont="1" applyFill="1" applyBorder="1" applyAlignment="1">
      <alignment horizontal="right" vertical="center"/>
    </xf>
    <xf numFmtId="177" fontId="8" fillId="0" borderId="112" xfId="0" applyNumberFormat="1" applyFont="1" applyFill="1" applyBorder="1" applyAlignment="1">
      <alignment horizontal="right" vertical="center"/>
    </xf>
    <xf numFmtId="177" fontId="8" fillId="0" borderId="108" xfId="0" applyNumberFormat="1" applyFont="1" applyFill="1" applyBorder="1" applyAlignment="1">
      <alignment horizontal="right" vertical="center"/>
    </xf>
    <xf numFmtId="178" fontId="8" fillId="0" borderId="0" xfId="2" applyNumberFormat="1" applyFont="1" applyFill="1" applyAlignment="1">
      <alignment vertical="center"/>
    </xf>
    <xf numFmtId="187" fontId="8" fillId="0" borderId="0" xfId="4" applyNumberFormat="1" applyFont="1" applyFill="1" applyAlignment="1">
      <alignment horizontal="left" vertical="center"/>
    </xf>
    <xf numFmtId="184" fontId="8" fillId="0" borderId="110" xfId="0" applyNumberFormat="1" applyFont="1" applyFill="1" applyBorder="1" applyAlignment="1">
      <alignment horizontal="center" vertical="center"/>
    </xf>
    <xf numFmtId="185" fontId="8" fillId="0" borderId="104" xfId="0" applyNumberFormat="1" applyFont="1" applyFill="1" applyBorder="1" applyAlignment="1">
      <alignment horizontal="right" vertical="center"/>
    </xf>
    <xf numFmtId="185" fontId="8" fillId="0" borderId="105" xfId="0" applyNumberFormat="1" applyFont="1" applyFill="1" applyBorder="1" applyAlignment="1"/>
    <xf numFmtId="185" fontId="8" fillId="0" borderId="106" xfId="0" applyNumberFormat="1" applyFont="1" applyFill="1" applyBorder="1" applyAlignment="1"/>
    <xf numFmtId="185" fontId="8" fillId="0" borderId="107" xfId="0" applyNumberFormat="1" applyFont="1" applyFill="1" applyBorder="1" applyAlignment="1"/>
    <xf numFmtId="185" fontId="8" fillId="0" borderId="108" xfId="0" applyNumberFormat="1" applyFont="1" applyFill="1" applyBorder="1" applyAlignment="1"/>
    <xf numFmtId="185" fontId="8" fillId="0" borderId="109" xfId="0" applyNumberFormat="1" applyFont="1" applyFill="1" applyBorder="1" applyAlignment="1"/>
    <xf numFmtId="0" fontId="24" fillId="0" borderId="0" xfId="0" applyFont="1" applyFill="1" applyAlignment="1">
      <alignment vertical="center"/>
    </xf>
    <xf numFmtId="0" fontId="25" fillId="0" borderId="0" xfId="2" applyFont="1" applyFill="1" applyAlignment="1">
      <alignment horizontal="left" vertical="center"/>
    </xf>
    <xf numFmtId="183" fontId="8" fillId="0" borderId="44" xfId="0" applyNumberFormat="1" applyFont="1" applyFill="1" applyBorder="1" applyAlignment="1">
      <alignment horizontal="left" vertical="top" indent="1"/>
    </xf>
    <xf numFmtId="185" fontId="8" fillId="0" borderId="44" xfId="0" applyNumberFormat="1" applyFont="1" applyFill="1" applyBorder="1" applyAlignment="1">
      <alignment vertical="center"/>
    </xf>
    <xf numFmtId="183" fontId="8" fillId="0" borderId="27" xfId="0" applyNumberFormat="1" applyFont="1" applyFill="1" applyBorder="1" applyAlignment="1">
      <alignment horizontal="right" vertical="center"/>
    </xf>
    <xf numFmtId="183" fontId="8" fillId="0" borderId="27" xfId="1" applyNumberFormat="1" applyFont="1" applyFill="1" applyBorder="1" applyAlignment="1">
      <alignment horizontal="right" vertical="center"/>
    </xf>
    <xf numFmtId="183" fontId="8" fillId="0" borderId="106" xfId="0" applyNumberFormat="1" applyFont="1" applyFill="1" applyBorder="1" applyAlignment="1">
      <alignment horizontal="right" vertical="center"/>
    </xf>
    <xf numFmtId="183" fontId="8" fillId="0" borderId="28" xfId="0" applyNumberFormat="1" applyFont="1" applyFill="1" applyBorder="1" applyAlignment="1">
      <alignment horizontal="right" vertical="center"/>
    </xf>
    <xf numFmtId="183" fontId="8" fillId="0" borderId="44" xfId="0" applyNumberFormat="1" applyFont="1" applyFill="1" applyBorder="1" applyAlignment="1">
      <alignment horizontal="right" vertical="center"/>
    </xf>
    <xf numFmtId="183" fontId="8" fillId="0" borderId="44" xfId="1" applyNumberFormat="1" applyFont="1" applyFill="1" applyBorder="1" applyAlignment="1">
      <alignment horizontal="right" vertical="center"/>
    </xf>
    <xf numFmtId="183" fontId="8" fillId="0" borderId="107" xfId="0" applyNumberFormat="1" applyFont="1" applyFill="1" applyBorder="1" applyAlignment="1">
      <alignment horizontal="right" vertical="center"/>
    </xf>
    <xf numFmtId="183" fontId="8" fillId="0" borderId="45" xfId="0" applyNumberFormat="1" applyFont="1" applyFill="1" applyBorder="1" applyAlignment="1">
      <alignment horizontal="right" vertical="center"/>
    </xf>
    <xf numFmtId="0" fontId="18" fillId="0" borderId="95" xfId="0" applyFont="1" applyFill="1" applyBorder="1" applyAlignment="1">
      <alignment horizontal="left" indent="1"/>
    </xf>
    <xf numFmtId="0" fontId="0" fillId="0" borderId="0" xfId="0" applyAlignment="1"/>
    <xf numFmtId="183" fontId="8" fillId="0" borderId="0" xfId="0" applyNumberFormat="1" applyFont="1" applyFill="1">
      <alignment vertical="center"/>
    </xf>
    <xf numFmtId="0" fontId="14" fillId="0" borderId="0" xfId="3" applyFont="1" applyFill="1">
      <alignment vertical="center"/>
    </xf>
    <xf numFmtId="0" fontId="7" fillId="0" borderId="48" xfId="2" applyFont="1" applyFill="1" applyBorder="1" applyAlignment="1">
      <alignment horizontal="left" vertical="center"/>
    </xf>
    <xf numFmtId="177" fontId="8" fillId="0" borderId="44" xfId="0" applyNumberFormat="1" applyFont="1" applyFill="1" applyBorder="1" applyAlignment="1">
      <alignment horizontal="right" vertical="center"/>
    </xf>
    <xf numFmtId="177" fontId="8" fillId="0" borderId="44" xfId="1" applyNumberFormat="1" applyFont="1" applyFill="1" applyBorder="1" applyAlignment="1">
      <alignment horizontal="right" vertical="center"/>
    </xf>
    <xf numFmtId="177" fontId="8" fillId="0" borderId="107" xfId="1" applyNumberFormat="1" applyFont="1" applyFill="1" applyBorder="1" applyAlignment="1">
      <alignment horizontal="right" vertical="center"/>
    </xf>
    <xf numFmtId="177" fontId="8" fillId="0" borderId="45" xfId="1" applyNumberFormat="1" applyFont="1" applyFill="1" applyBorder="1" applyAlignment="1">
      <alignment horizontal="right" vertical="center"/>
    </xf>
    <xf numFmtId="0" fontId="7" fillId="0" borderId="39" xfId="2" applyFont="1" applyFill="1" applyBorder="1" applyAlignment="1">
      <alignment horizontal="left" vertical="center"/>
    </xf>
    <xf numFmtId="180" fontId="8" fillId="0" borderId="44" xfId="0" applyNumberFormat="1" applyFont="1" applyFill="1" applyBorder="1" applyAlignment="1">
      <alignment horizontal="right" vertical="center"/>
    </xf>
    <xf numFmtId="180" fontId="8" fillId="0" borderId="44" xfId="1" applyNumberFormat="1" applyFont="1" applyFill="1" applyBorder="1" applyAlignment="1">
      <alignment horizontal="right" vertical="center"/>
    </xf>
    <xf numFmtId="180" fontId="8" fillId="0" borderId="107" xfId="0" applyNumberFormat="1" applyFont="1" applyFill="1" applyBorder="1" applyAlignment="1">
      <alignment horizontal="right" vertical="center"/>
    </xf>
    <xf numFmtId="180" fontId="8" fillId="0" borderId="45" xfId="0" applyNumberFormat="1" applyFont="1" applyFill="1" applyBorder="1" applyAlignment="1">
      <alignment horizontal="right" vertical="center"/>
    </xf>
    <xf numFmtId="0" fontId="8" fillId="0" borderId="19" xfId="2" applyFont="1" applyFill="1" applyBorder="1" applyAlignment="1">
      <alignment horizontal="left" vertical="center"/>
    </xf>
    <xf numFmtId="0" fontId="7" fillId="0" borderId="0" xfId="2" applyFont="1" applyFill="1" applyAlignment="1">
      <alignment horizontal="left" vertical="center"/>
    </xf>
    <xf numFmtId="0" fontId="8" fillId="0" borderId="88" xfId="0" applyFont="1" applyFill="1" applyBorder="1" applyAlignment="1">
      <alignment horizontal="center" vertical="center" shrinkToFit="1"/>
    </xf>
    <xf numFmtId="177" fontId="7" fillId="0" borderId="96" xfId="0" applyNumberFormat="1" applyFont="1" applyFill="1" applyBorder="1" applyAlignment="1">
      <alignment horizontal="center" vertical="center" wrapText="1"/>
    </xf>
    <xf numFmtId="177" fontId="8" fillId="0" borderId="60" xfId="0" applyNumberFormat="1" applyFont="1" applyFill="1" applyBorder="1" applyAlignment="1">
      <alignment horizontal="center" vertical="center" wrapText="1"/>
    </xf>
    <xf numFmtId="177" fontId="7" fillId="0" borderId="95" xfId="0" applyNumberFormat="1" applyFont="1" applyFill="1" applyBorder="1" applyAlignment="1">
      <alignment horizontal="center" vertical="center" wrapText="1"/>
    </xf>
    <xf numFmtId="0" fontId="8" fillId="0" borderId="92" xfId="0" applyFont="1" applyFill="1" applyBorder="1" applyAlignment="1">
      <alignment vertical="center"/>
    </xf>
    <xf numFmtId="0" fontId="8" fillId="0" borderId="93" xfId="0" applyFont="1" applyFill="1" applyBorder="1" applyAlignment="1">
      <alignment vertical="center"/>
    </xf>
    <xf numFmtId="176" fontId="8" fillId="0" borderId="94" xfId="0" applyNumberFormat="1" applyFont="1" applyFill="1" applyBorder="1" applyAlignment="1">
      <alignment vertical="center"/>
    </xf>
    <xf numFmtId="178" fontId="16" fillId="0" borderId="93" xfId="0" applyNumberFormat="1" applyFont="1" applyFill="1" applyBorder="1" applyAlignment="1">
      <alignment horizontal="right" vertical="center"/>
    </xf>
    <xf numFmtId="177" fontId="8" fillId="0" borderId="94" xfId="0" applyNumberFormat="1" applyFont="1" applyFill="1" applyBorder="1" applyAlignment="1">
      <alignment vertical="center"/>
    </xf>
    <xf numFmtId="177" fontId="8" fillId="0" borderId="49" xfId="0" applyNumberFormat="1" applyFont="1" applyFill="1" applyBorder="1" applyAlignment="1">
      <alignment vertical="center"/>
    </xf>
    <xf numFmtId="177" fontId="18" fillId="0" borderId="49" xfId="0" applyNumberFormat="1" applyFont="1" applyFill="1" applyBorder="1" applyAlignment="1">
      <alignment horizontal="right" vertical="center"/>
    </xf>
    <xf numFmtId="177" fontId="8" fillId="0" borderId="49" xfId="0" applyNumberFormat="1" applyFont="1" applyFill="1" applyBorder="1" applyAlignment="1">
      <alignment horizontal="right" vertical="center"/>
    </xf>
    <xf numFmtId="177" fontId="8" fillId="0" borderId="50" xfId="0" applyNumberFormat="1" applyFont="1" applyFill="1" applyBorder="1" applyAlignment="1">
      <alignment horizontal="right" vertical="center"/>
    </xf>
    <xf numFmtId="0" fontId="7" fillId="0" borderId="62" xfId="0" applyFont="1" applyFill="1" applyBorder="1" applyAlignment="1">
      <alignment vertical="center"/>
    </xf>
    <xf numFmtId="176" fontId="8" fillId="0" borderId="56" xfId="0" applyNumberFormat="1" applyFont="1" applyFill="1" applyBorder="1" applyAlignment="1">
      <alignment vertical="center"/>
    </xf>
    <xf numFmtId="178" fontId="16" fillId="0" borderId="62" xfId="0" applyNumberFormat="1" applyFont="1" applyFill="1" applyBorder="1" applyAlignment="1">
      <alignment horizontal="right" vertical="center"/>
    </xf>
    <xf numFmtId="177" fontId="8" fillId="0" borderId="56" xfId="1" applyNumberFormat="1" applyFont="1" applyFill="1" applyBorder="1" applyAlignment="1">
      <alignment vertical="center"/>
    </xf>
    <xf numFmtId="177" fontId="8" fillId="0" borderId="24" xfId="1" applyNumberFormat="1" applyFont="1" applyFill="1" applyBorder="1" applyAlignment="1">
      <alignment vertical="center"/>
    </xf>
    <xf numFmtId="177" fontId="8" fillId="0" borderId="24" xfId="0" applyNumberFormat="1" applyFont="1" applyFill="1" applyBorder="1" applyAlignment="1">
      <alignment vertical="center"/>
    </xf>
    <xf numFmtId="177" fontId="8" fillId="0" borderId="25" xfId="0" applyNumberFormat="1" applyFont="1" applyFill="1" applyBorder="1" applyAlignment="1">
      <alignment vertical="center"/>
    </xf>
    <xf numFmtId="0" fontId="8" fillId="0" borderId="63" xfId="0" applyFont="1" applyFill="1" applyBorder="1" applyAlignment="1">
      <alignment horizontal="left" vertical="center" indent="1"/>
    </xf>
    <xf numFmtId="176" fontId="8" fillId="0" borderId="57" xfId="0" applyNumberFormat="1" applyFont="1" applyFill="1" applyBorder="1" applyAlignment="1">
      <alignment vertical="center"/>
    </xf>
    <xf numFmtId="178" fontId="16" fillId="0" borderId="63" xfId="0" applyNumberFormat="1" applyFont="1" applyFill="1" applyBorder="1" applyAlignment="1">
      <alignment horizontal="right" vertical="center"/>
    </xf>
    <xf numFmtId="177" fontId="8" fillId="0" borderId="57" xfId="1" applyNumberFormat="1" applyFont="1" applyFill="1" applyBorder="1" applyAlignment="1">
      <alignment vertical="center"/>
    </xf>
    <xf numFmtId="177" fontId="8" fillId="0" borderId="27" xfId="1" applyNumberFormat="1" applyFont="1" applyFill="1" applyBorder="1" applyAlignment="1">
      <alignment vertical="center"/>
    </xf>
    <xf numFmtId="177" fontId="8" fillId="0" borderId="27" xfId="0" applyNumberFormat="1" applyFont="1" applyFill="1" applyBorder="1" applyAlignment="1">
      <alignment vertical="center"/>
    </xf>
    <xf numFmtId="186" fontId="8" fillId="0" borderId="27" xfId="0" applyNumberFormat="1" applyFont="1" applyFill="1" applyBorder="1" applyAlignment="1"/>
    <xf numFmtId="186" fontId="8" fillId="0" borderId="28" xfId="0" applyNumberFormat="1" applyFont="1" applyFill="1" applyBorder="1" applyAlignment="1"/>
    <xf numFmtId="0" fontId="8" fillId="0" borderId="114" xfId="0" applyFont="1" applyFill="1" applyBorder="1" applyAlignment="1">
      <alignment horizontal="left" vertical="center" indent="1"/>
    </xf>
    <xf numFmtId="176" fontId="8" fillId="0" borderId="115" xfId="0" applyNumberFormat="1" applyFont="1" applyFill="1" applyBorder="1" applyAlignment="1">
      <alignment vertical="center"/>
    </xf>
    <xf numFmtId="178" fontId="16" fillId="0" borderId="114" xfId="0" applyNumberFormat="1" applyFont="1" applyFill="1" applyBorder="1" applyAlignment="1">
      <alignment horizontal="right" vertical="center"/>
    </xf>
    <xf numFmtId="177" fontId="8" fillId="0" borderId="115" xfId="1" applyNumberFormat="1" applyFont="1" applyFill="1" applyBorder="1" applyAlignment="1">
      <alignment vertical="center"/>
    </xf>
    <xf numFmtId="177" fontId="8" fillId="0" borderId="58" xfId="1" applyNumberFormat="1" applyFont="1" applyFill="1" applyBorder="1" applyAlignment="1">
      <alignment vertical="center"/>
    </xf>
    <xf numFmtId="177" fontId="8" fillId="0" borderId="58" xfId="0" applyNumberFormat="1" applyFont="1" applyFill="1" applyBorder="1" applyAlignment="1">
      <alignment vertical="center"/>
    </xf>
    <xf numFmtId="186" fontId="8" fillId="0" borderId="58" xfId="0" applyNumberFormat="1" applyFont="1" applyFill="1" applyBorder="1" applyAlignment="1"/>
    <xf numFmtId="186" fontId="8" fillId="0" borderId="69" xfId="0" applyNumberFormat="1" applyFont="1" applyFill="1" applyBorder="1" applyAlignment="1"/>
    <xf numFmtId="0" fontId="7" fillId="0" borderId="63" xfId="0" applyFont="1" applyFill="1" applyBorder="1" applyAlignment="1">
      <alignment horizontal="left" vertical="center" indent="1"/>
    </xf>
    <xf numFmtId="0" fontId="7" fillId="0" borderId="95" xfId="0" applyFont="1" applyFill="1" applyBorder="1" applyAlignment="1">
      <alignment horizontal="left" vertical="center" indent="1"/>
    </xf>
    <xf numFmtId="176" fontId="8" fillId="0" borderId="60" xfId="0" applyNumberFormat="1" applyFont="1" applyFill="1" applyBorder="1" applyAlignment="1">
      <alignment vertical="center"/>
    </xf>
    <xf numFmtId="178" fontId="16" fillId="0" borderId="95" xfId="0" applyNumberFormat="1" applyFont="1" applyFill="1" applyBorder="1" applyAlignment="1">
      <alignment horizontal="right" vertical="center"/>
    </xf>
    <xf numFmtId="177" fontId="8" fillId="0" borderId="60" xfId="1" applyNumberFormat="1" applyFont="1" applyFill="1" applyBorder="1" applyAlignment="1">
      <alignment vertical="center"/>
    </xf>
    <xf numFmtId="177" fontId="8" fillId="0" borderId="44" xfId="1" applyNumberFormat="1" applyFont="1" applyFill="1" applyBorder="1" applyAlignment="1">
      <alignment vertical="center"/>
    </xf>
    <xf numFmtId="177" fontId="8" fillId="0" borderId="44" xfId="0" applyNumberFormat="1" applyFont="1" applyFill="1" applyBorder="1" applyAlignment="1">
      <alignment vertical="center"/>
    </xf>
    <xf numFmtId="186" fontId="8" fillId="0" borderId="44" xfId="0" applyNumberFormat="1" applyFont="1" applyFill="1" applyBorder="1" applyAlignment="1"/>
    <xf numFmtId="186" fontId="8" fillId="0" borderId="45" xfId="0" applyNumberFormat="1" applyFont="1" applyFill="1" applyBorder="1" applyAlignment="1"/>
    <xf numFmtId="0" fontId="12" fillId="0" borderId="90" xfId="0" applyFont="1" applyFill="1" applyBorder="1" applyAlignment="1">
      <alignment horizontal="left" vertical="center" wrapText="1"/>
    </xf>
    <xf numFmtId="176" fontId="18" fillId="0" borderId="59" xfId="0" applyNumberFormat="1" applyFont="1" applyFill="1" applyBorder="1" applyAlignment="1">
      <alignment vertical="center"/>
    </xf>
    <xf numFmtId="178" fontId="16" fillId="0" borderId="90" xfId="0" applyNumberFormat="1" applyFont="1" applyFill="1" applyBorder="1" applyAlignment="1">
      <alignment horizontal="right" vertical="center"/>
    </xf>
    <xf numFmtId="177" fontId="8" fillId="0" borderId="59" xfId="0" applyNumberFormat="1" applyFont="1" applyFill="1" applyBorder="1" applyAlignment="1">
      <alignment horizontal="right" vertical="center"/>
    </xf>
    <xf numFmtId="177" fontId="8" fillId="0" borderId="37" xfId="0" applyNumberFormat="1" applyFont="1" applyFill="1" applyBorder="1" applyAlignment="1">
      <alignment vertical="center"/>
    </xf>
    <xf numFmtId="177" fontId="8" fillId="0" borderId="38" xfId="0" applyNumberFormat="1" applyFont="1" applyFill="1" applyBorder="1" applyAlignment="1">
      <alignment vertical="center"/>
    </xf>
    <xf numFmtId="0" fontId="18" fillId="0" borderId="63" xfId="0" applyFont="1" applyFill="1" applyBorder="1" applyAlignment="1">
      <alignment horizontal="left" vertical="center" wrapText="1" indent="1"/>
    </xf>
    <xf numFmtId="176" fontId="18" fillId="0" borderId="57" xfId="0" applyNumberFormat="1" applyFont="1" applyFill="1" applyBorder="1" applyAlignment="1">
      <alignment vertical="center"/>
    </xf>
    <xf numFmtId="177" fontId="8" fillId="0" borderId="57" xfId="0" applyNumberFormat="1" applyFont="1" applyFill="1" applyBorder="1" applyAlignment="1">
      <alignment horizontal="right" vertical="center"/>
    </xf>
    <xf numFmtId="178" fontId="8" fillId="0" borderId="63" xfId="0" applyNumberFormat="1" applyFont="1" applyFill="1" applyBorder="1" applyAlignment="1">
      <alignment horizontal="right" vertical="center"/>
    </xf>
    <xf numFmtId="0" fontId="18" fillId="0" borderId="64" xfId="0" applyFont="1" applyFill="1" applyBorder="1" applyAlignment="1">
      <alignment horizontal="left" vertical="center" wrapText="1" indent="1"/>
    </xf>
    <xf numFmtId="176" fontId="18" fillId="0" borderId="61" xfId="0" applyNumberFormat="1" applyFont="1" applyFill="1" applyBorder="1" applyAlignment="1">
      <alignment vertical="center"/>
    </xf>
    <xf numFmtId="178" fontId="16" fillId="0" borderId="64" xfId="0" applyNumberFormat="1" applyFont="1" applyFill="1" applyBorder="1" applyAlignment="1">
      <alignment horizontal="right" vertical="center"/>
    </xf>
    <xf numFmtId="177" fontId="8" fillId="0" borderId="61" xfId="0" applyNumberFormat="1" applyFont="1" applyFill="1" applyBorder="1" applyAlignment="1">
      <alignment horizontal="right" vertical="center"/>
    </xf>
    <xf numFmtId="177" fontId="8" fillId="0" borderId="30" xfId="0" applyNumberFormat="1" applyFont="1" applyFill="1" applyBorder="1" applyAlignment="1">
      <alignment horizontal="right" vertical="center"/>
    </xf>
    <xf numFmtId="177" fontId="8" fillId="0" borderId="30" xfId="0" applyNumberFormat="1" applyFont="1" applyFill="1" applyBorder="1" applyAlignment="1">
      <alignment vertical="center"/>
    </xf>
    <xf numFmtId="186" fontId="8" fillId="0" borderId="30" xfId="0" applyNumberFormat="1" applyFont="1" applyFill="1" applyBorder="1" applyAlignment="1"/>
    <xf numFmtId="186" fontId="8" fillId="0" borderId="31" xfId="0" applyNumberFormat="1" applyFont="1" applyFill="1" applyBorder="1" applyAlignment="1"/>
    <xf numFmtId="178" fontId="8" fillId="0" borderId="24" xfId="1" applyNumberFormat="1" applyFont="1" applyFill="1" applyBorder="1" applyAlignment="1">
      <alignment horizontal="right" vertical="center"/>
    </xf>
    <xf numFmtId="178" fontId="8" fillId="0" borderId="25" xfId="1" applyNumberFormat="1" applyFont="1" applyFill="1" applyBorder="1" applyAlignment="1">
      <alignment horizontal="right" vertical="center"/>
    </xf>
    <xf numFmtId="180" fontId="8" fillId="0" borderId="45" xfId="1" applyNumberFormat="1" applyFont="1" applyFill="1" applyBorder="1" applyAlignment="1">
      <alignment horizontal="right" vertical="center"/>
    </xf>
    <xf numFmtId="0" fontId="13" fillId="2" borderId="0" xfId="0" applyFont="1" applyFill="1" applyAlignment="1">
      <alignment horizontal="center" vertical="center"/>
    </xf>
    <xf numFmtId="0" fontId="13" fillId="2" borderId="0" xfId="0" applyFont="1" applyFill="1" applyAlignment="1">
      <alignment vertical="center"/>
    </xf>
    <xf numFmtId="0" fontId="6" fillId="2" borderId="0" xfId="3" applyFill="1">
      <alignment vertical="center"/>
    </xf>
    <xf numFmtId="31" fontId="13" fillId="2" borderId="0" xfId="0" applyNumberFormat="1" applyFont="1" applyFill="1" applyAlignment="1">
      <alignment horizontal="left" vertical="center"/>
    </xf>
    <xf numFmtId="0" fontId="8" fillId="0" borderId="110" xfId="2" applyFont="1" applyFill="1" applyBorder="1" applyAlignment="1">
      <alignment horizontal="center" vertical="center"/>
    </xf>
    <xf numFmtId="178" fontId="8" fillId="0" borderId="105" xfId="1" applyNumberFormat="1" applyFont="1" applyFill="1" applyBorder="1" applyAlignment="1">
      <alignment horizontal="right" vertical="center"/>
    </xf>
    <xf numFmtId="180" fontId="8" fillId="0" borderId="107" xfId="1" applyNumberFormat="1" applyFont="1" applyFill="1" applyBorder="1" applyAlignment="1">
      <alignment horizontal="right" vertical="center"/>
    </xf>
    <xf numFmtId="0" fontId="6" fillId="2" borderId="0" xfId="3" applyFill="1" applyAlignment="1">
      <alignment horizontal="left" vertical="center"/>
    </xf>
    <xf numFmtId="0" fontId="13" fillId="2" borderId="0" xfId="0" applyFont="1" applyFill="1" applyAlignment="1">
      <alignment horizontal="left" vertical="center"/>
    </xf>
    <xf numFmtId="181" fontId="8" fillId="0" borderId="0" xfId="2" applyNumberFormat="1" applyFont="1" applyFill="1" applyBorder="1" applyAlignment="1">
      <alignment vertical="center"/>
    </xf>
    <xf numFmtId="0" fontId="13" fillId="2" borderId="0" xfId="3" applyFont="1" applyFill="1" applyAlignment="1">
      <alignment horizontal="left" vertical="center"/>
    </xf>
    <xf numFmtId="0" fontId="14" fillId="2" borderId="0" xfId="3" applyFont="1" applyFill="1" applyAlignment="1">
      <alignment horizontal="left" vertical="center"/>
    </xf>
    <xf numFmtId="0" fontId="14" fillId="2" borderId="0" xfId="3" applyFont="1" applyFill="1">
      <alignment vertical="center"/>
    </xf>
    <xf numFmtId="0" fontId="14" fillId="2" borderId="0" xfId="3" applyFont="1" applyFill="1" applyAlignment="1">
      <alignment vertical="center"/>
    </xf>
    <xf numFmtId="0" fontId="13" fillId="2" borderId="0" xfId="0" applyFont="1" applyFill="1">
      <alignment vertical="center"/>
    </xf>
    <xf numFmtId="0" fontId="25" fillId="0" borderId="0" xfId="2" applyFont="1" applyFill="1" applyBorder="1" applyAlignment="1">
      <alignment horizontal="left" vertical="center"/>
    </xf>
    <xf numFmtId="31" fontId="14" fillId="2" borderId="0" xfId="3" applyNumberFormat="1" applyFont="1" applyFill="1" applyAlignment="1">
      <alignment horizontal="left" vertical="center"/>
    </xf>
    <xf numFmtId="0" fontId="13" fillId="2" borderId="0" xfId="0" applyFont="1" applyFill="1" applyAlignment="1">
      <alignment horizontal="center" vertical="center" shrinkToFit="1"/>
    </xf>
    <xf numFmtId="0" fontId="13" fillId="2" borderId="0" xfId="0" applyFont="1" applyFill="1" applyAlignment="1">
      <alignment vertical="center" shrinkToFit="1"/>
    </xf>
    <xf numFmtId="0" fontId="8" fillId="0" borderId="47" xfId="2" applyFont="1" applyFill="1" applyBorder="1" applyAlignment="1">
      <alignment horizontal="left" vertical="center"/>
    </xf>
    <xf numFmtId="0" fontId="8" fillId="0" borderId="40" xfId="2" applyFont="1" applyFill="1" applyBorder="1" applyAlignment="1">
      <alignment horizontal="left" vertical="center"/>
    </xf>
    <xf numFmtId="0" fontId="8" fillId="0" borderId="41" xfId="2" applyFont="1" applyFill="1" applyBorder="1" applyAlignment="1">
      <alignment horizontal="left" vertical="center"/>
    </xf>
    <xf numFmtId="0" fontId="8" fillId="0" borderId="20" xfId="2" applyFont="1" applyFill="1" applyBorder="1" applyAlignment="1">
      <alignment horizontal="left" vertical="center"/>
    </xf>
    <xf numFmtId="0" fontId="8" fillId="0" borderId="18" xfId="2" applyFont="1" applyFill="1" applyBorder="1" applyAlignment="1">
      <alignment horizontal="left" vertical="center"/>
    </xf>
    <xf numFmtId="0" fontId="8" fillId="0" borderId="33" xfId="2" applyFont="1" applyFill="1" applyBorder="1" applyAlignment="1">
      <alignment horizontal="left" vertical="center"/>
    </xf>
    <xf numFmtId="0" fontId="8" fillId="0" borderId="16" xfId="2" applyFont="1" applyFill="1" applyBorder="1" applyAlignment="1">
      <alignment horizontal="left" vertical="center"/>
    </xf>
    <xf numFmtId="0" fontId="8" fillId="0" borderId="6" xfId="2" applyFont="1" applyFill="1" applyBorder="1" applyAlignment="1">
      <alignment horizontal="left" vertical="center"/>
    </xf>
    <xf numFmtId="0" fontId="8" fillId="0" borderId="13" xfId="2" applyFont="1" applyFill="1" applyBorder="1" applyAlignment="1">
      <alignment horizontal="left" vertical="center"/>
    </xf>
    <xf numFmtId="3" fontId="8" fillId="0" borderId="0" xfId="2" applyNumberFormat="1" applyFont="1" applyFill="1" applyAlignment="1">
      <alignment vertical="center"/>
    </xf>
    <xf numFmtId="31" fontId="13" fillId="2" borderId="0" xfId="0" applyNumberFormat="1" applyFont="1" applyFill="1" applyAlignment="1">
      <alignment horizontal="left" vertical="center"/>
    </xf>
    <xf numFmtId="0" fontId="13" fillId="2" borderId="0" xfId="0" applyFont="1" applyFill="1" applyAlignment="1">
      <alignment vertical="center"/>
    </xf>
    <xf numFmtId="0" fontId="14" fillId="2" borderId="0" xfId="3" applyFont="1" applyFill="1" applyAlignment="1">
      <alignment horizontal="left" vertical="center"/>
    </xf>
    <xf numFmtId="0" fontId="6" fillId="2" borderId="0" xfId="3" applyFill="1">
      <alignment vertical="center"/>
    </xf>
    <xf numFmtId="0" fontId="8" fillId="0" borderId="3" xfId="2" applyFont="1" applyFill="1" applyBorder="1" applyAlignment="1">
      <alignment horizontal="left" vertical="center"/>
    </xf>
    <xf numFmtId="177" fontId="8" fillId="0" borderId="49" xfId="1" applyNumberFormat="1" applyFont="1" applyFill="1" applyBorder="1" applyAlignment="1">
      <alignment horizontal="right" vertical="center"/>
    </xf>
    <xf numFmtId="177" fontId="8" fillId="0" borderId="118" xfId="0" applyNumberFormat="1" applyFont="1" applyFill="1" applyBorder="1" applyAlignment="1">
      <alignment horizontal="right" vertical="center"/>
    </xf>
    <xf numFmtId="0" fontId="8" fillId="0" borderId="101" xfId="2" applyFont="1" applyFill="1" applyBorder="1" applyAlignment="1">
      <alignment horizontal="left" vertical="center"/>
    </xf>
    <xf numFmtId="0" fontId="8" fillId="0" borderId="102" xfId="2" applyFont="1" applyFill="1" applyBorder="1" applyAlignment="1">
      <alignment horizontal="left" vertical="center"/>
    </xf>
    <xf numFmtId="0" fontId="8" fillId="0" borderId="12" xfId="2" applyFont="1" applyFill="1" applyBorder="1" applyAlignment="1">
      <alignment horizontal="left" vertical="center"/>
    </xf>
    <xf numFmtId="177" fontId="8" fillId="0" borderId="119" xfId="1" applyNumberFormat="1" applyFont="1" applyFill="1" applyBorder="1" applyAlignment="1">
      <alignment horizontal="right" vertical="center"/>
    </xf>
    <xf numFmtId="177" fontId="8" fillId="0" borderId="119" xfId="0" applyNumberFormat="1" applyFont="1" applyFill="1" applyBorder="1" applyAlignment="1">
      <alignment horizontal="right" vertical="center"/>
    </xf>
    <xf numFmtId="177" fontId="8" fillId="0" borderId="120" xfId="0" applyNumberFormat="1" applyFont="1" applyFill="1" applyBorder="1" applyAlignment="1">
      <alignment horizontal="right" vertical="center"/>
    </xf>
    <xf numFmtId="177" fontId="8" fillId="0" borderId="121" xfId="0" applyNumberFormat="1" applyFont="1" applyFill="1" applyBorder="1" applyAlignment="1">
      <alignment horizontal="right" vertical="center"/>
    </xf>
    <xf numFmtId="0" fontId="8" fillId="0" borderId="5" xfId="2" applyFont="1" applyFill="1" applyBorder="1" applyAlignment="1">
      <alignment horizontal="left" vertical="center"/>
    </xf>
    <xf numFmtId="177" fontId="8" fillId="0" borderId="71" xfId="1" applyNumberFormat="1" applyFont="1" applyFill="1" applyBorder="1" applyAlignment="1">
      <alignment horizontal="right" vertical="center"/>
    </xf>
    <xf numFmtId="177" fontId="8" fillId="0" borderId="71" xfId="0" applyNumberFormat="1" applyFont="1" applyFill="1" applyBorder="1" applyAlignment="1">
      <alignment horizontal="right" vertical="center"/>
    </xf>
    <xf numFmtId="177" fontId="8" fillId="0" borderId="104" xfId="0" applyNumberFormat="1" applyFont="1" applyFill="1" applyBorder="1" applyAlignment="1">
      <alignment horizontal="right" vertical="center"/>
    </xf>
    <xf numFmtId="177" fontId="8" fillId="0" borderId="72" xfId="0" applyNumberFormat="1" applyFont="1" applyFill="1" applyBorder="1" applyAlignment="1">
      <alignment horizontal="right" vertical="center"/>
    </xf>
    <xf numFmtId="0" fontId="8" fillId="0" borderId="35" xfId="2" applyFont="1" applyFill="1" applyBorder="1" applyAlignment="1">
      <alignment horizontal="left" vertical="center"/>
    </xf>
    <xf numFmtId="177" fontId="8" fillId="0" borderId="108" xfId="1" applyNumberFormat="1" applyFont="1" applyFill="1" applyBorder="1" applyAlignment="1">
      <alignment horizontal="right" vertical="center"/>
    </xf>
    <xf numFmtId="177" fontId="8" fillId="0" borderId="38" xfId="1" applyNumberFormat="1" applyFont="1" applyFill="1" applyBorder="1" applyAlignment="1">
      <alignment horizontal="right" vertical="center"/>
    </xf>
    <xf numFmtId="188" fontId="8" fillId="0" borderId="44" xfId="1" applyNumberFormat="1" applyFont="1" applyFill="1" applyBorder="1" applyAlignment="1">
      <alignment horizontal="right" vertical="center"/>
    </xf>
    <xf numFmtId="188" fontId="8" fillId="0" borderId="107" xfId="1" applyNumberFormat="1" applyFont="1" applyFill="1" applyBorder="1" applyAlignment="1">
      <alignment horizontal="right" vertical="center"/>
    </xf>
    <xf numFmtId="188" fontId="8" fillId="0" borderId="45" xfId="1" applyNumberFormat="1" applyFont="1" applyFill="1" applyBorder="1" applyAlignment="1">
      <alignment horizontal="right" vertical="center"/>
    </xf>
    <xf numFmtId="180" fontId="8" fillId="0" borderId="37" xfId="1" applyNumberFormat="1" applyFont="1" applyFill="1" applyBorder="1" applyAlignment="1">
      <alignment horizontal="right" vertical="center"/>
    </xf>
    <xf numFmtId="180" fontId="8" fillId="0" borderId="37" xfId="0" applyNumberFormat="1" applyFont="1" applyFill="1" applyBorder="1" applyAlignment="1">
      <alignment horizontal="right" vertical="center"/>
    </xf>
    <xf numFmtId="180" fontId="8" fillId="0" borderId="108" xfId="0" applyNumberFormat="1" applyFont="1" applyFill="1" applyBorder="1" applyAlignment="1">
      <alignment horizontal="right" vertical="center"/>
    </xf>
    <xf numFmtId="180" fontId="8" fillId="0" borderId="38" xfId="0" applyNumberFormat="1" applyFont="1" applyFill="1" applyBorder="1" applyAlignment="1">
      <alignment horizontal="right" vertical="center"/>
    </xf>
    <xf numFmtId="180" fontId="8" fillId="0" borderId="27" xfId="1" applyNumberFormat="1" applyFont="1" applyFill="1" applyBorder="1" applyAlignment="1">
      <alignment horizontal="right" vertical="center"/>
    </xf>
    <xf numFmtId="180" fontId="8" fillId="0" borderId="27" xfId="0" applyNumberFormat="1" applyFont="1" applyFill="1" applyBorder="1" applyAlignment="1">
      <alignment horizontal="right" vertical="center"/>
    </xf>
    <xf numFmtId="180" fontId="8" fillId="0" borderId="106" xfId="0" applyNumberFormat="1" applyFont="1" applyFill="1" applyBorder="1" applyAlignment="1">
      <alignment horizontal="right" vertical="center"/>
    </xf>
    <xf numFmtId="180" fontId="8" fillId="0" borderId="28" xfId="0" applyNumberFormat="1" applyFont="1" applyFill="1" applyBorder="1" applyAlignment="1">
      <alignment horizontal="right" vertical="center"/>
    </xf>
    <xf numFmtId="177" fontId="8" fillId="0" borderId="105" xfId="1" applyNumberFormat="1" applyFont="1" applyFill="1" applyBorder="1" applyAlignment="1">
      <alignment horizontal="right" vertical="center"/>
    </xf>
    <xf numFmtId="177" fontId="8" fillId="0" borderId="25" xfId="1" applyNumberFormat="1" applyFont="1" applyFill="1" applyBorder="1" applyAlignment="1">
      <alignment horizontal="right" vertical="center"/>
    </xf>
    <xf numFmtId="185" fontId="8" fillId="0" borderId="71" xfId="1" applyNumberFormat="1" applyFont="1" applyFill="1" applyBorder="1" applyAlignment="1">
      <alignment horizontal="right" vertical="center"/>
    </xf>
    <xf numFmtId="185" fontId="8" fillId="0" borderId="24" xfId="1" applyNumberFormat="1" applyFont="1" applyFill="1" applyBorder="1" applyAlignment="1">
      <alignment horizontal="right" vertical="center"/>
    </xf>
    <xf numFmtId="185" fontId="8" fillId="0" borderId="105" xfId="0" applyNumberFormat="1" applyFont="1" applyFill="1" applyBorder="1" applyAlignment="1">
      <alignment horizontal="right" vertical="center"/>
    </xf>
    <xf numFmtId="185" fontId="8" fillId="0" borderId="25" xfId="0" applyNumberFormat="1" applyFont="1" applyFill="1" applyBorder="1" applyAlignment="1">
      <alignment horizontal="right" vertical="center"/>
    </xf>
    <xf numFmtId="0" fontId="25" fillId="0" borderId="33" xfId="2" applyFont="1" applyFill="1" applyBorder="1" applyAlignment="1">
      <alignment horizontal="left" vertical="center"/>
    </xf>
    <xf numFmtId="178" fontId="8" fillId="0" borderId="24" xfId="0" applyNumberFormat="1" applyFont="1" applyFill="1" applyBorder="1" applyAlignment="1">
      <alignment horizontal="right" vertical="center"/>
    </xf>
    <xf numFmtId="178" fontId="8" fillId="0" borderId="105" xfId="0" applyNumberFormat="1" applyFont="1" applyFill="1" applyBorder="1" applyAlignment="1">
      <alignment horizontal="right" vertical="center"/>
    </xf>
    <xf numFmtId="178" fontId="8" fillId="0" borderId="25" xfId="0" applyNumberFormat="1" applyFont="1" applyFill="1" applyBorder="1" applyAlignment="1">
      <alignment horizontal="right" vertical="center"/>
    </xf>
    <xf numFmtId="185" fontId="8" fillId="0" borderId="27" xfId="1" applyNumberFormat="1" applyFont="1" applyFill="1" applyBorder="1" applyAlignment="1">
      <alignment horizontal="right" vertical="center"/>
    </xf>
    <xf numFmtId="185" fontId="8" fillId="0" borderId="106" xfId="0" applyNumberFormat="1" applyFont="1" applyFill="1" applyBorder="1" applyAlignment="1">
      <alignment horizontal="right" vertical="center"/>
    </xf>
    <xf numFmtId="185" fontId="8" fillId="0" borderId="28" xfId="0" applyNumberFormat="1" applyFont="1" applyFill="1" applyBorder="1" applyAlignment="1">
      <alignment horizontal="right" vertical="center"/>
    </xf>
    <xf numFmtId="179" fontId="8" fillId="0" borderId="24" xfId="1" applyNumberFormat="1" applyFont="1" applyFill="1" applyBorder="1" applyAlignment="1">
      <alignment horizontal="right" vertical="center"/>
    </xf>
    <xf numFmtId="179" fontId="8" fillId="0" borderId="24" xfId="0" applyNumberFormat="1" applyFont="1" applyFill="1" applyBorder="1" applyAlignment="1">
      <alignment horizontal="right" vertical="center"/>
    </xf>
    <xf numFmtId="179" fontId="8" fillId="0" borderId="105" xfId="0" applyNumberFormat="1" applyFont="1" applyFill="1" applyBorder="1" applyAlignment="1">
      <alignment horizontal="right" vertical="center"/>
    </xf>
    <xf numFmtId="179" fontId="8" fillId="0" borderId="25" xfId="0" applyNumberFormat="1" applyFont="1" applyFill="1" applyBorder="1" applyAlignment="1">
      <alignment horizontal="right" vertical="center"/>
    </xf>
    <xf numFmtId="179" fontId="8" fillId="0" borderId="27" xfId="1" applyNumberFormat="1" applyFont="1" applyFill="1" applyBorder="1" applyAlignment="1">
      <alignment horizontal="right" vertical="center"/>
    </xf>
    <xf numFmtId="179" fontId="8" fillId="0" borderId="27" xfId="0" applyNumberFormat="1" applyFont="1" applyFill="1" applyBorder="1" applyAlignment="1">
      <alignment horizontal="right" vertical="center"/>
    </xf>
    <xf numFmtId="179" fontId="8" fillId="0" borderId="106" xfId="0" applyNumberFormat="1" applyFont="1" applyFill="1" applyBorder="1" applyAlignment="1">
      <alignment horizontal="right" vertical="center"/>
    </xf>
    <xf numFmtId="179" fontId="8" fillId="0" borderId="28" xfId="0" applyNumberFormat="1" applyFont="1" applyFill="1" applyBorder="1" applyAlignment="1">
      <alignment horizontal="right" vertical="center"/>
    </xf>
    <xf numFmtId="179" fontId="8" fillId="0" borderId="44" xfId="1" applyNumberFormat="1" applyFont="1" applyFill="1" applyBorder="1" applyAlignment="1">
      <alignment horizontal="right" vertical="center"/>
    </xf>
    <xf numFmtId="179" fontId="8" fillId="0" borderId="107" xfId="1" applyNumberFormat="1" applyFont="1" applyFill="1" applyBorder="1" applyAlignment="1">
      <alignment horizontal="right" vertical="center"/>
    </xf>
    <xf numFmtId="179" fontId="8" fillId="0" borderId="45" xfId="1" applyNumberFormat="1" applyFont="1" applyFill="1" applyBorder="1" applyAlignment="1">
      <alignment horizontal="right" vertical="center"/>
    </xf>
    <xf numFmtId="180" fontId="8" fillId="0" borderId="49" xfId="1" applyNumberFormat="1" applyFont="1" applyFill="1" applyBorder="1" applyAlignment="1">
      <alignment horizontal="right" vertical="center"/>
    </xf>
    <xf numFmtId="180" fontId="8" fillId="0" borderId="118" xfId="1" applyNumberFormat="1" applyFont="1" applyFill="1" applyBorder="1" applyAlignment="1">
      <alignment horizontal="right" vertical="center"/>
    </xf>
    <xf numFmtId="180" fontId="8" fillId="0" borderId="50" xfId="1" applyNumberFormat="1" applyFont="1" applyFill="1" applyBorder="1" applyAlignment="1">
      <alignment horizontal="right" vertical="center"/>
    </xf>
    <xf numFmtId="179" fontId="8" fillId="0" borderId="37" xfId="1" applyNumberFormat="1" applyFont="1" applyFill="1" applyBorder="1" applyAlignment="1">
      <alignment horizontal="right" vertical="center"/>
    </xf>
    <xf numFmtId="179" fontId="8" fillId="0" borderId="37" xfId="0" applyNumberFormat="1" applyFont="1" applyFill="1" applyBorder="1" applyAlignment="1">
      <alignment horizontal="right" vertical="center"/>
    </xf>
    <xf numFmtId="179" fontId="8" fillId="0" borderId="108" xfId="0" applyNumberFormat="1" applyFont="1" applyFill="1" applyBorder="1" applyAlignment="1">
      <alignment horizontal="right" vertical="center"/>
    </xf>
    <xf numFmtId="179" fontId="8" fillId="0" borderId="38" xfId="0" applyNumberFormat="1" applyFont="1" applyFill="1" applyBorder="1" applyAlignment="1">
      <alignment horizontal="right" vertical="center"/>
    </xf>
    <xf numFmtId="179" fontId="8" fillId="0" borderId="106" xfId="1" applyNumberFormat="1" applyFont="1" applyFill="1" applyBorder="1" applyAlignment="1">
      <alignment horizontal="right" vertical="center"/>
    </xf>
    <xf numFmtId="179" fontId="8" fillId="0" borderId="28" xfId="1" applyNumberFormat="1" applyFont="1" applyFill="1" applyBorder="1" applyAlignment="1">
      <alignment horizontal="right" vertical="center"/>
    </xf>
    <xf numFmtId="179" fontId="8" fillId="0" borderId="71" xfId="1" applyNumberFormat="1" applyFont="1" applyFill="1" applyBorder="1" applyAlignment="1">
      <alignment horizontal="right" vertical="center"/>
    </xf>
    <xf numFmtId="179" fontId="8" fillId="0" borderId="104" xfId="1" applyNumberFormat="1" applyFont="1" applyFill="1" applyBorder="1" applyAlignment="1">
      <alignment horizontal="right" vertical="center"/>
    </xf>
    <xf numFmtId="179" fontId="8" fillId="0" borderId="72" xfId="1" applyNumberFormat="1" applyFont="1" applyFill="1" applyBorder="1" applyAlignment="1">
      <alignment horizontal="right" vertical="center"/>
    </xf>
    <xf numFmtId="178" fontId="8" fillId="0" borderId="37" xfId="1" applyNumberFormat="1" applyFont="1" applyFill="1" applyBorder="1" applyAlignment="1">
      <alignment horizontal="right" vertical="center"/>
    </xf>
    <xf numFmtId="178" fontId="8" fillId="0" borderId="37" xfId="0" applyNumberFormat="1" applyFont="1" applyFill="1" applyBorder="1" applyAlignment="1">
      <alignment horizontal="right" vertical="center"/>
    </xf>
    <xf numFmtId="178" fontId="8" fillId="0" borderId="108" xfId="0" applyNumberFormat="1" applyFont="1" applyFill="1" applyBorder="1" applyAlignment="1">
      <alignment horizontal="right" vertical="center"/>
    </xf>
    <xf numFmtId="178" fontId="8" fillId="0" borderId="38" xfId="0" applyNumberFormat="1" applyFont="1" applyFill="1" applyBorder="1" applyAlignment="1">
      <alignment horizontal="right" vertical="center"/>
    </xf>
    <xf numFmtId="178" fontId="8" fillId="0" borderId="27" xfId="1" applyNumberFormat="1" applyFont="1" applyFill="1" applyBorder="1" applyAlignment="1">
      <alignment horizontal="right" vertical="center"/>
    </xf>
    <xf numFmtId="178" fontId="8" fillId="0" borderId="27" xfId="0" applyNumberFormat="1" applyFont="1" applyFill="1" applyBorder="1" applyAlignment="1">
      <alignment horizontal="right" vertical="center"/>
    </xf>
    <xf numFmtId="178" fontId="8" fillId="0" borderId="106" xfId="0" applyNumberFormat="1" applyFont="1" applyFill="1" applyBorder="1" applyAlignment="1">
      <alignment horizontal="right" vertical="center"/>
    </xf>
    <xf numFmtId="178" fontId="8" fillId="0" borderId="28" xfId="0" applyNumberFormat="1" applyFont="1" applyFill="1" applyBorder="1" applyAlignment="1">
      <alignment horizontal="right" vertical="center"/>
    </xf>
    <xf numFmtId="178" fontId="8" fillId="0" borderId="106" xfId="1" applyNumberFormat="1" applyFont="1" applyFill="1" applyBorder="1" applyAlignment="1">
      <alignment horizontal="right" vertical="center"/>
    </xf>
    <xf numFmtId="178" fontId="8" fillId="0" borderId="28" xfId="1" applyNumberFormat="1" applyFont="1" applyFill="1" applyBorder="1" applyAlignment="1">
      <alignment horizontal="right" vertical="center"/>
    </xf>
    <xf numFmtId="0" fontId="8" fillId="0" borderId="34" xfId="2" applyFont="1" applyFill="1" applyBorder="1" applyAlignment="1">
      <alignment vertical="center"/>
    </xf>
    <xf numFmtId="179" fontId="8" fillId="0" borderId="108" xfId="1" applyNumberFormat="1" applyFont="1" applyFill="1" applyBorder="1" applyAlignment="1">
      <alignment horizontal="right" vertical="center"/>
    </xf>
    <xf numFmtId="179" fontId="8" fillId="0" borderId="38" xfId="1" applyNumberFormat="1" applyFont="1" applyFill="1" applyBorder="1" applyAlignment="1">
      <alignment horizontal="right" vertical="center"/>
    </xf>
    <xf numFmtId="0" fontId="8" fillId="0" borderId="20" xfId="2" applyFont="1" applyFill="1" applyBorder="1" applyAlignment="1">
      <alignment horizontal="left" vertical="center" indent="1"/>
    </xf>
    <xf numFmtId="0" fontId="8" fillId="0" borderId="66" xfId="2" applyFont="1" applyFill="1" applyBorder="1" applyAlignment="1">
      <alignment horizontal="left" vertical="center" indent="1"/>
    </xf>
    <xf numFmtId="179" fontId="8" fillId="0" borderId="58" xfId="1" applyNumberFormat="1" applyFont="1" applyFill="1" applyBorder="1" applyAlignment="1">
      <alignment horizontal="right" vertical="center"/>
    </xf>
    <xf numFmtId="179" fontId="8" fillId="0" borderId="111" xfId="1" applyNumberFormat="1" applyFont="1" applyFill="1" applyBorder="1" applyAlignment="1">
      <alignment horizontal="right" vertical="center"/>
    </xf>
    <xf numFmtId="179" fontId="8" fillId="0" borderId="69" xfId="1" applyNumberFormat="1" applyFont="1" applyFill="1" applyBorder="1" applyAlignment="1">
      <alignment horizontal="right" vertical="center"/>
    </xf>
    <xf numFmtId="0" fontId="8" fillId="0" borderId="17" xfId="2" applyFont="1" applyFill="1" applyBorder="1" applyAlignment="1">
      <alignment vertical="center"/>
    </xf>
    <xf numFmtId="179" fontId="8" fillId="0" borderId="105" xfId="1" applyNumberFormat="1" applyFont="1" applyFill="1" applyBorder="1" applyAlignment="1">
      <alignment horizontal="right" vertical="center"/>
    </xf>
    <xf numFmtId="179" fontId="8" fillId="0" borderId="25" xfId="1" applyNumberFormat="1" applyFont="1" applyFill="1" applyBorder="1" applyAlignment="1">
      <alignment horizontal="right" vertical="center"/>
    </xf>
    <xf numFmtId="0" fontId="8" fillId="0" borderId="19" xfId="2" applyFont="1" applyFill="1" applyBorder="1" applyAlignment="1">
      <alignment horizontal="left" vertical="center" indent="1"/>
    </xf>
    <xf numFmtId="0" fontId="8" fillId="0" borderId="21" xfId="2" applyFont="1" applyFill="1" applyBorder="1" applyAlignment="1">
      <alignment horizontal="left" vertical="center" indent="1"/>
    </xf>
    <xf numFmtId="179" fontId="8" fillId="0" borderId="30" xfId="1" applyNumberFormat="1" applyFont="1" applyFill="1" applyBorder="1" applyAlignment="1">
      <alignment horizontal="right" vertical="center"/>
    </xf>
    <xf numFmtId="179" fontId="8" fillId="0" borderId="109" xfId="1" applyNumberFormat="1" applyFont="1" applyFill="1" applyBorder="1" applyAlignment="1">
      <alignment horizontal="right" vertical="center"/>
    </xf>
    <xf numFmtId="179" fontId="8" fillId="0" borderId="31" xfId="1" applyNumberFormat="1" applyFont="1" applyFill="1" applyBorder="1" applyAlignment="1">
      <alignment horizontal="right" vertical="center"/>
    </xf>
    <xf numFmtId="0" fontId="8" fillId="0" borderId="33" xfId="2" applyFont="1" applyFill="1" applyBorder="1" applyAlignment="1">
      <alignment horizontal="left" vertical="center"/>
    </xf>
    <xf numFmtId="0" fontId="8" fillId="0" borderId="16" xfId="2" applyFont="1" applyFill="1" applyBorder="1" applyAlignment="1">
      <alignment horizontal="left" vertical="center"/>
    </xf>
    <xf numFmtId="0" fontId="8" fillId="0" borderId="18" xfId="2" applyFont="1" applyFill="1" applyBorder="1" applyAlignment="1">
      <alignment horizontal="left" vertical="center"/>
    </xf>
    <xf numFmtId="0" fontId="8" fillId="0" borderId="41" xfId="2" applyFont="1" applyFill="1" applyBorder="1" applyAlignment="1">
      <alignment horizontal="left" vertical="center"/>
    </xf>
    <xf numFmtId="0" fontId="8" fillId="0" borderId="19" xfId="2" applyFont="1" applyFill="1" applyBorder="1" applyAlignment="1">
      <alignment horizontal="left" vertical="center"/>
    </xf>
    <xf numFmtId="0" fontId="8" fillId="0" borderId="42" xfId="2" applyFont="1" applyFill="1" applyBorder="1" applyAlignment="1">
      <alignment horizontal="left" vertical="center"/>
    </xf>
    <xf numFmtId="0" fontId="8" fillId="0" borderId="32" xfId="2" applyFont="1" applyFill="1" applyBorder="1" applyAlignment="1">
      <alignment horizontal="left" vertical="center"/>
    </xf>
    <xf numFmtId="0" fontId="8" fillId="0" borderId="22" xfId="0" applyFont="1" applyFill="1" applyBorder="1" applyAlignment="1">
      <alignment horizontal="center" vertical="center"/>
    </xf>
    <xf numFmtId="177" fontId="8" fillId="0" borderId="105" xfId="0" applyNumberFormat="1" applyFont="1" applyFill="1" applyBorder="1" applyAlignment="1">
      <alignment vertical="center"/>
    </xf>
    <xf numFmtId="186" fontId="8" fillId="0" borderId="106" xfId="0" applyNumberFormat="1" applyFont="1" applyFill="1" applyBorder="1" applyAlignment="1"/>
    <xf numFmtId="186" fontId="8" fillId="0" borderId="111" xfId="0" applyNumberFormat="1" applyFont="1" applyFill="1" applyBorder="1" applyAlignment="1"/>
    <xf numFmtId="186" fontId="8" fillId="0" borderId="107" xfId="0" applyNumberFormat="1" applyFont="1" applyFill="1" applyBorder="1" applyAlignment="1"/>
    <xf numFmtId="177" fontId="8" fillId="0" borderId="108" xfId="0" applyNumberFormat="1" applyFont="1" applyFill="1" applyBorder="1" applyAlignment="1">
      <alignment vertical="center"/>
    </xf>
    <xf numFmtId="186" fontId="8" fillId="0" borderId="109" xfId="0" applyNumberFormat="1" applyFont="1" applyFill="1" applyBorder="1" applyAlignment="1"/>
    <xf numFmtId="189" fontId="8" fillId="0" borderId="0" xfId="0" applyNumberFormat="1" applyFont="1" applyFill="1">
      <alignment vertical="center"/>
    </xf>
    <xf numFmtId="176" fontId="8" fillId="0" borderId="0" xfId="0" applyNumberFormat="1" applyFont="1" applyFill="1">
      <alignment vertical="center"/>
    </xf>
    <xf numFmtId="0" fontId="25" fillId="0" borderId="0" xfId="0" applyFont="1" applyFill="1">
      <alignment vertical="center"/>
    </xf>
    <xf numFmtId="0" fontId="6" fillId="0" borderId="0" xfId="3" applyFill="1">
      <alignment vertical="center"/>
    </xf>
    <xf numFmtId="0" fontId="14" fillId="2" borderId="0" xfId="5" applyFont="1" applyFill="1" applyAlignment="1">
      <alignment vertical="center"/>
    </xf>
    <xf numFmtId="189" fontId="8" fillId="0" borderId="0" xfId="4" applyNumberFormat="1" applyFont="1" applyFill="1" applyAlignment="1">
      <alignment horizontal="left" vertical="center"/>
    </xf>
    <xf numFmtId="184" fontId="8" fillId="0" borderId="0" xfId="0" applyNumberFormat="1" applyFont="1" applyFill="1" applyAlignment="1">
      <alignment horizontal="right" vertical="center"/>
    </xf>
    <xf numFmtId="184" fontId="8" fillId="0" borderId="0" xfId="0" applyNumberFormat="1" applyFont="1" applyFill="1" applyAlignment="1">
      <alignment vertical="center"/>
    </xf>
    <xf numFmtId="187" fontId="8" fillId="0" borderId="0" xfId="4" applyNumberFormat="1" applyFont="1" applyFill="1">
      <alignment vertical="center"/>
    </xf>
    <xf numFmtId="0" fontId="37" fillId="0" borderId="0" xfId="0" applyFont="1" applyFill="1">
      <alignment vertical="center"/>
    </xf>
    <xf numFmtId="179" fontId="8" fillId="0" borderId="0" xfId="0" applyNumberFormat="1" applyFont="1" applyFill="1" applyBorder="1" applyAlignment="1">
      <alignment horizontal="right" vertical="center"/>
    </xf>
    <xf numFmtId="179" fontId="8" fillId="0" borderId="0" xfId="0" applyNumberFormat="1" applyFont="1" applyFill="1" applyAlignment="1">
      <alignment horizontal="right" vertical="center"/>
    </xf>
    <xf numFmtId="0" fontId="38" fillId="2" borderId="0" xfId="0" applyFont="1" applyFill="1" applyAlignment="1">
      <alignment vertical="center" shrinkToFit="1"/>
    </xf>
    <xf numFmtId="185" fontId="8" fillId="0" borderId="37" xfId="1" applyNumberFormat="1" applyFont="1" applyFill="1" applyBorder="1" applyAlignment="1">
      <alignment horizontal="right" vertical="center"/>
    </xf>
    <xf numFmtId="185" fontId="8" fillId="0" borderId="108" xfId="0" applyNumberFormat="1" applyFont="1" applyFill="1" applyBorder="1" applyAlignment="1">
      <alignment horizontal="right" vertical="center"/>
    </xf>
    <xf numFmtId="185" fontId="8" fillId="0" borderId="38" xfId="0" applyNumberFormat="1" applyFont="1" applyFill="1" applyBorder="1" applyAlignment="1">
      <alignment horizontal="right" vertical="center"/>
    </xf>
    <xf numFmtId="0" fontId="39" fillId="0" borderId="0" xfId="0" applyFont="1" applyFill="1" applyBorder="1">
      <alignment vertical="center"/>
    </xf>
    <xf numFmtId="178" fontId="8" fillId="0" borderId="0" xfId="0" applyNumberFormat="1" applyFont="1" applyFill="1">
      <alignment vertical="center"/>
    </xf>
    <xf numFmtId="0" fontId="25" fillId="0" borderId="0" xfId="2" applyFont="1" applyFill="1" applyBorder="1" applyAlignment="1">
      <alignment vertical="center"/>
    </xf>
    <xf numFmtId="0" fontId="8" fillId="0" borderId="47" xfId="2" applyFont="1" applyFill="1" applyBorder="1" applyAlignment="1">
      <alignment horizontal="left" vertical="center" wrapText="1"/>
    </xf>
    <xf numFmtId="0" fontId="8" fillId="0" borderId="39" xfId="2" applyFont="1" applyFill="1" applyBorder="1" applyAlignment="1">
      <alignment horizontal="left" vertical="center"/>
    </xf>
    <xf numFmtId="0" fontId="8" fillId="0" borderId="47" xfId="2" applyFont="1" applyFill="1" applyBorder="1" applyAlignment="1">
      <alignment horizontal="left" vertical="center"/>
    </xf>
    <xf numFmtId="0" fontId="8" fillId="0" borderId="33" xfId="2" applyFont="1" applyFill="1" applyBorder="1" applyAlignment="1">
      <alignment horizontal="left" vertical="center"/>
    </xf>
    <xf numFmtId="0" fontId="8" fillId="0" borderId="16" xfId="2" applyFont="1" applyFill="1" applyBorder="1" applyAlignment="1">
      <alignment horizontal="left" vertical="center"/>
    </xf>
    <xf numFmtId="0" fontId="8" fillId="0" borderId="20" xfId="2" applyFont="1" applyFill="1" applyBorder="1" applyAlignment="1">
      <alignment horizontal="left" vertical="center"/>
    </xf>
    <xf numFmtId="0" fontId="8" fillId="0" borderId="18" xfId="2" applyFont="1" applyFill="1" applyBorder="1" applyAlignment="1">
      <alignment horizontal="left" vertical="center"/>
    </xf>
    <xf numFmtId="0" fontId="8" fillId="0" borderId="6" xfId="2" applyFont="1" applyFill="1" applyBorder="1" applyAlignment="1">
      <alignment horizontal="left" vertical="center"/>
    </xf>
    <xf numFmtId="0" fontId="8" fillId="0" borderId="13" xfId="2" applyFont="1" applyFill="1" applyBorder="1" applyAlignment="1">
      <alignment horizontal="left" vertical="center"/>
    </xf>
    <xf numFmtId="0" fontId="25" fillId="0" borderId="101" xfId="2" applyFont="1" applyFill="1" applyBorder="1" applyAlignment="1">
      <alignment horizontal="left" vertical="center"/>
    </xf>
    <xf numFmtId="0" fontId="8" fillId="0" borderId="102" xfId="2" applyFont="1" applyFill="1" applyBorder="1" applyAlignment="1">
      <alignment horizontal="left" vertical="center"/>
    </xf>
    <xf numFmtId="0" fontId="7" fillId="0" borderId="20" xfId="2" applyFont="1" applyFill="1" applyBorder="1" applyAlignment="1">
      <alignment horizontal="left" vertical="center"/>
    </xf>
    <xf numFmtId="0" fontId="8" fillId="0" borderId="46" xfId="2" applyFont="1" applyFill="1" applyBorder="1" applyAlignment="1">
      <alignment horizontal="left" vertical="center"/>
    </xf>
    <xf numFmtId="0" fontId="8" fillId="0" borderId="8" xfId="2" applyFont="1" applyFill="1" applyBorder="1" applyAlignment="1">
      <alignment horizontal="left" vertical="center"/>
    </xf>
    <xf numFmtId="0" fontId="25" fillId="0" borderId="40" xfId="2" applyFont="1" applyFill="1" applyBorder="1" applyAlignment="1">
      <alignment horizontal="left" vertical="center"/>
    </xf>
    <xf numFmtId="0" fontId="8" fillId="0" borderId="41" xfId="2" applyFont="1" applyFill="1" applyBorder="1" applyAlignment="1">
      <alignment horizontal="left" vertical="center"/>
    </xf>
    <xf numFmtId="0" fontId="8" fillId="0" borderId="11" xfId="2" applyFont="1" applyFill="1" applyBorder="1" applyAlignment="1">
      <alignment horizontal="left" vertical="center"/>
    </xf>
    <xf numFmtId="0" fontId="8" fillId="0" borderId="14" xfId="2" applyFont="1" applyFill="1" applyBorder="1" applyAlignment="1">
      <alignment horizontal="left" vertical="center"/>
    </xf>
    <xf numFmtId="0" fontId="7" fillId="0" borderId="6" xfId="2" applyFont="1" applyFill="1" applyBorder="1" applyAlignment="1">
      <alignment horizontal="left" vertical="center"/>
    </xf>
    <xf numFmtId="0" fontId="8" fillId="0" borderId="12" xfId="2" applyFont="1" applyFill="1" applyBorder="1" applyAlignment="1">
      <alignment horizontal="left" vertical="center"/>
    </xf>
    <xf numFmtId="0" fontId="8" fillId="0" borderId="4" xfId="2" applyFont="1" applyFill="1" applyBorder="1" applyAlignment="1">
      <alignment horizontal="left" vertical="center"/>
    </xf>
    <xf numFmtId="0" fontId="8" fillId="0" borderId="9" xfId="2" applyFont="1" applyFill="1" applyBorder="1" applyAlignment="1">
      <alignment horizontal="left" vertical="center"/>
    </xf>
    <xf numFmtId="0" fontId="8" fillId="0" borderId="35" xfId="2" applyFont="1" applyFill="1" applyBorder="1" applyAlignment="1">
      <alignment horizontal="left" vertical="center"/>
    </xf>
    <xf numFmtId="0" fontId="8" fillId="0" borderId="19" xfId="2" applyFont="1" applyFill="1" applyBorder="1" applyAlignment="1">
      <alignment horizontal="left" vertical="center"/>
    </xf>
    <xf numFmtId="0" fontId="8" fillId="0" borderId="68" xfId="2" applyFont="1" applyFill="1" applyBorder="1" applyAlignment="1">
      <alignment horizontal="left" vertical="center"/>
    </xf>
    <xf numFmtId="0" fontId="8" fillId="0" borderId="42" xfId="2" applyFont="1" applyFill="1" applyBorder="1" applyAlignment="1">
      <alignment horizontal="left" vertical="center"/>
    </xf>
    <xf numFmtId="0" fontId="8" fillId="0" borderId="48" xfId="2" applyFont="1" applyFill="1" applyBorder="1" applyAlignment="1">
      <alignment horizontal="left" vertical="center"/>
    </xf>
    <xf numFmtId="0" fontId="8" fillId="0" borderId="17" xfId="2" applyFont="1" applyFill="1" applyBorder="1" applyAlignment="1">
      <alignment horizontal="left" vertical="center" wrapText="1"/>
    </xf>
    <xf numFmtId="0" fontId="8" fillId="0" borderId="19" xfId="2" applyFont="1" applyFill="1" applyBorder="1" applyAlignment="1">
      <alignment horizontal="left" vertical="center" wrapText="1"/>
    </xf>
    <xf numFmtId="0" fontId="8" fillId="0" borderId="21" xfId="2" applyFont="1" applyFill="1" applyBorder="1" applyAlignment="1">
      <alignment horizontal="left" vertical="center" wrapText="1"/>
    </xf>
    <xf numFmtId="0" fontId="8" fillId="0" borderId="1" xfId="2" applyFont="1" applyFill="1" applyBorder="1" applyAlignment="1">
      <alignment horizontal="left" vertical="center"/>
    </xf>
    <xf numFmtId="0" fontId="8" fillId="0" borderId="2" xfId="2" applyFont="1" applyFill="1" applyBorder="1" applyAlignment="1">
      <alignment horizontal="left" vertical="center"/>
    </xf>
    <xf numFmtId="0" fontId="8" fillId="0" borderId="101" xfId="2" applyFont="1" applyFill="1" applyBorder="1" applyAlignment="1">
      <alignment horizontal="left" vertical="center"/>
    </xf>
    <xf numFmtId="0" fontId="8" fillId="0" borderId="40" xfId="2" applyFont="1" applyFill="1" applyBorder="1" applyAlignment="1">
      <alignment horizontal="left" vertical="center" shrinkToFit="1"/>
    </xf>
    <xf numFmtId="0" fontId="8" fillId="0" borderId="41" xfId="2" applyFont="1" applyFill="1" applyBorder="1" applyAlignment="1">
      <alignment horizontal="left" vertical="center" shrinkToFit="1"/>
    </xf>
    <xf numFmtId="0" fontId="8" fillId="0" borderId="40" xfId="2" applyFont="1" applyFill="1" applyBorder="1" applyAlignment="1">
      <alignment horizontal="left" vertical="center"/>
    </xf>
    <xf numFmtId="0" fontId="25" fillId="0" borderId="33" xfId="2" applyFont="1" applyFill="1" applyBorder="1" applyAlignment="1">
      <alignment horizontal="left" vertical="center"/>
    </xf>
    <xf numFmtId="0" fontId="25" fillId="0" borderId="47" xfId="2" applyFont="1" applyFill="1" applyBorder="1" applyAlignment="1">
      <alignment horizontal="left" vertical="center"/>
    </xf>
    <xf numFmtId="0" fontId="8" fillId="0" borderId="5" xfId="2" applyFont="1" applyFill="1" applyBorder="1" applyAlignment="1">
      <alignment horizontal="left" vertical="center"/>
    </xf>
    <xf numFmtId="0" fontId="8" fillId="0" borderId="67" xfId="2" applyFont="1" applyFill="1" applyBorder="1" applyAlignment="1">
      <alignment horizontal="left" vertical="center"/>
    </xf>
    <xf numFmtId="0" fontId="8" fillId="0" borderId="77" xfId="2" applyFont="1" applyFill="1" applyBorder="1" applyAlignment="1">
      <alignment horizontal="left" vertical="center"/>
    </xf>
    <xf numFmtId="0" fontId="8" fillId="0" borderId="73" xfId="2" applyFont="1" applyFill="1" applyBorder="1" applyAlignment="1">
      <alignment horizontal="left" vertical="center"/>
    </xf>
    <xf numFmtId="0" fontId="8" fillId="0" borderId="34" xfId="2" applyFont="1" applyFill="1" applyBorder="1" applyAlignment="1">
      <alignment horizontal="left" vertical="center"/>
    </xf>
    <xf numFmtId="0" fontId="8" fillId="0" borderId="32" xfId="2" applyFont="1" applyFill="1" applyBorder="1" applyAlignment="1">
      <alignment horizontal="left" vertical="center"/>
    </xf>
    <xf numFmtId="0" fontId="7" fillId="0" borderId="40" xfId="2" applyFont="1" applyFill="1" applyBorder="1" applyAlignment="1">
      <alignment horizontal="left" vertical="center" shrinkToFit="1"/>
    </xf>
    <xf numFmtId="0" fontId="8" fillId="0" borderId="82" xfId="2" applyFont="1" applyFill="1" applyBorder="1" applyAlignment="1">
      <alignment horizontal="left" vertical="center"/>
    </xf>
    <xf numFmtId="0" fontId="8" fillId="0" borderId="81" xfId="2" applyFont="1" applyFill="1" applyBorder="1" applyAlignment="1">
      <alignment horizontal="left" vertical="center"/>
    </xf>
    <xf numFmtId="0" fontId="7" fillId="0" borderId="74" xfId="2" applyFont="1" applyFill="1" applyBorder="1" applyAlignment="1">
      <alignment horizontal="left" vertical="center" wrapText="1"/>
    </xf>
    <xf numFmtId="0" fontId="8" fillId="0" borderId="75" xfId="2" applyFont="1" applyFill="1" applyBorder="1" applyAlignment="1">
      <alignment horizontal="left" vertical="center" wrapText="1"/>
    </xf>
    <xf numFmtId="0" fontId="8" fillId="0" borderId="76" xfId="2" applyFont="1" applyFill="1" applyBorder="1" applyAlignment="1">
      <alignment horizontal="left" vertical="center" wrapText="1"/>
    </xf>
    <xf numFmtId="0" fontId="7" fillId="0" borderId="34" xfId="2" applyFont="1" applyFill="1" applyBorder="1" applyAlignment="1">
      <alignment horizontal="left" vertical="center"/>
    </xf>
    <xf numFmtId="0" fontId="7" fillId="0" borderId="40" xfId="2" applyFont="1" applyFill="1" applyBorder="1" applyAlignment="1">
      <alignment horizontal="left" vertical="center"/>
    </xf>
    <xf numFmtId="182" fontId="8" fillId="0" borderId="84" xfId="0" applyNumberFormat="1" applyFont="1" applyFill="1" applyBorder="1" applyAlignment="1">
      <alignment horizontal="center" vertical="center"/>
    </xf>
    <xf numFmtId="182" fontId="8" fillId="0" borderId="44" xfId="0" applyNumberFormat="1" applyFont="1" applyFill="1" applyBorder="1" applyAlignment="1">
      <alignment horizontal="center" vertical="center"/>
    </xf>
    <xf numFmtId="182" fontId="8" fillId="0" borderId="85" xfId="0" applyNumberFormat="1" applyFont="1" applyFill="1" applyBorder="1" applyAlignment="1">
      <alignment horizontal="center" vertical="center"/>
    </xf>
    <xf numFmtId="182" fontId="8" fillId="0" borderId="72" xfId="0" applyNumberFormat="1" applyFont="1" applyFill="1" applyBorder="1" applyAlignment="1">
      <alignment horizontal="center" vertical="center"/>
    </xf>
    <xf numFmtId="0" fontId="16" fillId="0" borderId="87" xfId="0" applyFont="1" applyFill="1" applyBorder="1" applyAlignment="1">
      <alignment horizontal="center" vertical="center"/>
    </xf>
    <xf numFmtId="0" fontId="16" fillId="0" borderId="89" xfId="0" applyFont="1" applyFill="1" applyBorder="1" applyAlignment="1">
      <alignment horizontal="center" vertical="center"/>
    </xf>
    <xf numFmtId="0" fontId="16" fillId="0" borderId="91" xfId="0" applyFont="1" applyFill="1" applyBorder="1" applyAlignment="1">
      <alignment horizontal="center" vertical="center"/>
    </xf>
    <xf numFmtId="0" fontId="16" fillId="0" borderId="13" xfId="0" applyFont="1" applyFill="1" applyBorder="1" applyAlignment="1">
      <alignment horizontal="center" vertical="center"/>
    </xf>
    <xf numFmtId="182" fontId="8" fillId="0" borderId="86" xfId="0" applyNumberFormat="1" applyFont="1" applyFill="1" applyBorder="1" applyAlignment="1">
      <alignment horizontal="center" vertical="center"/>
    </xf>
    <xf numFmtId="182" fontId="8" fillId="0" borderId="71" xfId="0" applyNumberFormat="1" applyFont="1" applyFill="1" applyBorder="1" applyAlignment="1">
      <alignment horizontal="center" vertical="center"/>
    </xf>
    <xf numFmtId="0" fontId="16" fillId="0" borderId="53" xfId="0" applyFont="1" applyFill="1" applyBorder="1" applyAlignment="1">
      <alignment horizontal="center" vertical="center" textRotation="255"/>
    </xf>
    <xf numFmtId="0" fontId="16" fillId="0" borderId="51" xfId="0" applyFont="1" applyFill="1" applyBorder="1" applyAlignment="1">
      <alignment horizontal="center" vertical="center" textRotation="255"/>
    </xf>
    <xf numFmtId="0" fontId="16" fillId="0" borderId="52" xfId="0" applyFont="1" applyFill="1" applyBorder="1" applyAlignment="1">
      <alignment horizontal="center" vertical="center" textRotation="255"/>
    </xf>
    <xf numFmtId="182" fontId="8" fillId="0" borderId="88" xfId="0" applyNumberFormat="1" applyFont="1" applyFill="1" applyBorder="1" applyAlignment="1">
      <alignment horizontal="center" vertical="center"/>
    </xf>
    <xf numFmtId="182" fontId="8" fillId="0" borderId="60" xfId="0" applyNumberFormat="1" applyFont="1" applyFill="1" applyBorder="1" applyAlignment="1">
      <alignment horizontal="center" vertical="center"/>
    </xf>
    <xf numFmtId="0" fontId="16" fillId="0" borderId="116" xfId="0" applyFont="1" applyFill="1" applyBorder="1" applyAlignment="1">
      <alignment horizontal="center" vertical="center" textRotation="255"/>
    </xf>
    <xf numFmtId="0" fontId="16" fillId="0" borderId="113" xfId="0" applyFont="1" applyFill="1" applyBorder="1" applyAlignment="1">
      <alignment horizontal="center" vertical="center" textRotation="255"/>
    </xf>
    <xf numFmtId="0" fontId="16" fillId="0" borderId="97" xfId="0" applyFont="1" applyFill="1" applyBorder="1" applyAlignment="1">
      <alignment horizontal="center" vertical="center" textRotation="255"/>
    </xf>
    <xf numFmtId="0" fontId="8" fillId="0" borderId="54"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113" xfId="0" applyFont="1" applyFill="1" applyBorder="1" applyAlignment="1">
      <alignment horizontal="center" vertical="center" textRotation="255"/>
    </xf>
    <xf numFmtId="0" fontId="8" fillId="0" borderId="117" xfId="0" applyFont="1" applyFill="1" applyBorder="1" applyAlignment="1">
      <alignment horizontal="center" vertical="center" textRotation="255"/>
    </xf>
    <xf numFmtId="0" fontId="8" fillId="0" borderId="116" xfId="0" applyFont="1" applyFill="1" applyBorder="1" applyAlignment="1">
      <alignment horizontal="center" vertical="center" textRotation="255"/>
    </xf>
    <xf numFmtId="0" fontId="8" fillId="0" borderId="97" xfId="0" applyFont="1" applyFill="1" applyBorder="1" applyAlignment="1">
      <alignment horizontal="center" vertical="center" textRotation="255"/>
    </xf>
    <xf numFmtId="0" fontId="16" fillId="0" borderId="117" xfId="0" applyFont="1" applyFill="1" applyBorder="1" applyAlignment="1">
      <alignment horizontal="center" vertical="center" textRotation="255"/>
    </xf>
    <xf numFmtId="0" fontId="8" fillId="0" borderId="98"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99" xfId="0" applyFont="1" applyFill="1" applyBorder="1" applyAlignment="1">
      <alignment horizontal="center" vertical="center"/>
    </xf>
    <xf numFmtId="0" fontId="8" fillId="0" borderId="65"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96"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95" xfId="0" applyFont="1" applyFill="1" applyBorder="1" applyAlignment="1">
      <alignment horizontal="center" vertical="center"/>
    </xf>
  </cellXfs>
  <cellStyles count="31">
    <cellStyle name="Îáű÷íűé_ÂŰŐÎÄ" xfId="7"/>
    <cellStyle name="Normal" xfId="27"/>
    <cellStyle name="Normal 2" xfId="9"/>
    <cellStyle name="Обычный 18" xfId="18"/>
    <cellStyle name="Обычный 2" xfId="6"/>
    <cellStyle name="Обычный 2 2" xfId="10"/>
    <cellStyle name="Обычный 2 3" xfId="28"/>
    <cellStyle name="Обычный 5" xfId="17"/>
    <cellStyle name="Обычный_Лист1" xfId="11"/>
    <cellStyle name="パーセント" xfId="4" builtinId="5"/>
    <cellStyle name="パーセント 2" xfId="13"/>
    <cellStyle name="パーセント 3" xfId="23"/>
    <cellStyle name="パーセント 4" xfId="24"/>
    <cellStyle name="ハイパーリンク" xfId="3" builtinId="8"/>
    <cellStyle name="ハイパーリンク 2" xfId="30"/>
    <cellStyle name="桁区切り" xfId="1" builtinId="6"/>
    <cellStyle name="桁区切り 2" xfId="20"/>
    <cellStyle name="桁区切り 3" xfId="22"/>
    <cellStyle name="標準" xfId="0" builtinId="0"/>
    <cellStyle name="標準 10" xfId="25"/>
    <cellStyle name="標準 11" xfId="26"/>
    <cellStyle name="標準 12" xfId="29"/>
    <cellStyle name="標準 2" xfId="5"/>
    <cellStyle name="標準 3" xfId="8"/>
    <cellStyle name="標準 4" xfId="12"/>
    <cellStyle name="標準 5" xfId="14"/>
    <cellStyle name="標準 6" xfId="16"/>
    <cellStyle name="標準 7" xfId="15"/>
    <cellStyle name="標準 8" xfId="19"/>
    <cellStyle name="標準 9" xfId="21"/>
    <cellStyle name="標準_連邦巻末" xfId="2"/>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https://fedstat.ru/indicator/31548" TargetMode="External"/><Relationship Id="rId18" Type="http://schemas.openxmlformats.org/officeDocument/2006/relationships/hyperlink" Target="https://www.fedstat.ru/indicator/34129" TargetMode="External"/><Relationship Id="rId26" Type="http://schemas.openxmlformats.org/officeDocument/2006/relationships/hyperlink" Target="https://fedstat.ru/indicator/43278" TargetMode="External"/><Relationship Id="rId39" Type="http://schemas.openxmlformats.org/officeDocument/2006/relationships/hyperlink" Target="https://rosstat.gov.ru/storage/mediabank/ind_god.xlsx" TargetMode="External"/><Relationship Id="rId21" Type="http://schemas.openxmlformats.org/officeDocument/2006/relationships/hyperlink" Target="https://showdata.gks.ru/report/278930/" TargetMode="External"/><Relationship Id="rId34" Type="http://schemas.openxmlformats.org/officeDocument/2006/relationships/hyperlink" Target="https://www.gks.ru/storage/mediabank/trud3_15-72(1).xls" TargetMode="External"/><Relationship Id="rId42" Type="http://schemas.openxmlformats.org/officeDocument/2006/relationships/hyperlink" Target="https://rosstat.gov.ru/storage/mediabank/Inv.xls" TargetMode="External"/><Relationship Id="rId47" Type="http://schemas.openxmlformats.org/officeDocument/2006/relationships/hyperlink" Target="https://rosstat.gov.ru/storage/mediabank/demo21(1).xls" TargetMode="External"/><Relationship Id="rId50" Type="http://schemas.openxmlformats.org/officeDocument/2006/relationships/hyperlink" Target="https://minfin.gov.ru/common/upload/library/2020/10/main/conbud_year.xlsx" TargetMode="External"/><Relationship Id="rId55" Type="http://schemas.openxmlformats.org/officeDocument/2006/relationships/hyperlink" Target="https://rosstat.gov.ru/storage/mediabank/din98-18.xlsx" TargetMode="External"/><Relationship Id="rId63" Type="http://schemas.openxmlformats.org/officeDocument/2006/relationships/hyperlink" Target="https://rosstat.gov.ru/storage/mediabank/Inv.xls" TargetMode="External"/><Relationship Id="rId68" Type="http://schemas.openxmlformats.org/officeDocument/2006/relationships/hyperlink" Target="https://www.fedstat.ru/indicator/34061" TargetMode="External"/><Relationship Id="rId7" Type="http://schemas.openxmlformats.org/officeDocument/2006/relationships/hyperlink" Target="http://www.gks.ru/free_doc/new_site/vvp/vvp-god/tab1a.xls" TargetMode="External"/><Relationship Id="rId71" Type="http://schemas.openxmlformats.org/officeDocument/2006/relationships/printerSettings" Target="../printerSettings/printerSettings6.bin"/><Relationship Id="rId2" Type="http://schemas.openxmlformats.org/officeDocument/2006/relationships/hyperlink" Target="https://www.gks.ru/storage/mediabank/pril_year18-rus.xls" TargetMode="External"/><Relationship Id="rId16" Type="http://schemas.openxmlformats.org/officeDocument/2006/relationships/hyperlink" Target="http://cbr.ru/statistics/credit_statistics/direct_investment/23-dir_inv.xlsx" TargetMode="External"/><Relationship Id="rId29" Type="http://schemas.openxmlformats.org/officeDocument/2006/relationships/hyperlink" Target="http://www.gks.ru/free_doc/new_site/business/sx/ind_sx_sub.xls" TargetMode="External"/><Relationship Id="rId1" Type="http://schemas.openxmlformats.org/officeDocument/2006/relationships/hyperlink" Target="https://www.fedstat.ru/indicator/34061" TargetMode="External"/><Relationship Id="rId6" Type="http://schemas.openxmlformats.org/officeDocument/2006/relationships/hyperlink" Target="https://www.fedstat.ru/indicator/31557" TargetMode="External"/><Relationship Id="rId11" Type="http://schemas.openxmlformats.org/officeDocument/2006/relationships/hyperlink" Target="https://fedstat.ru/indicator/31556" TargetMode="External"/><Relationship Id="rId24" Type="http://schemas.openxmlformats.org/officeDocument/2006/relationships/hyperlink" Target="https://www.gks.ru/storage/mediabank/rozn21.xls" TargetMode="External"/><Relationship Id="rId32" Type="http://schemas.openxmlformats.org/officeDocument/2006/relationships/hyperlink" Target="https://www.fedstat.ru/indicator/33414" TargetMode="External"/><Relationship Id="rId37" Type="http://schemas.openxmlformats.org/officeDocument/2006/relationships/hyperlink" Target="https://www.eia.gov/dnav/pet/pet_pri_spt_s1_a.htm" TargetMode="External"/><Relationship Id="rId40" Type="http://schemas.openxmlformats.org/officeDocument/2006/relationships/hyperlink" Target="https://rosstat.gov.ru/storage/mediabank/C71UWgXN/ind_sub-2018.xls" TargetMode="External"/><Relationship Id="rId45" Type="http://schemas.openxmlformats.org/officeDocument/2006/relationships/hyperlink" Target="https://rosstat.gov.ru/storage/mediabank/CLuyrLvg/%D0%98%D0%BD%D0%B4%D0%B5%D0%BA%D1%81%D1%8B%20%D0%BF%D0%BE%D1%82%D1%80%D0%B5%D0%B1%D0%B8%D1%82%D0%B5%D0%BB%D1%8C%D1%81%D0%BA%D0%B8%D1%85%20%D1%86%D0%B5%D0%BD%20%D0%BF%D0%BE%20%D0%A0%D0%BE%D1%81%D1%81%D0%B8%D0%B9%D1%81%D0%BA%D0%BE%D0%B9%20%D0%A4%D0%B5%D0%B4%D0%B5%D1%80%D0%B0%D1%86%D0%B8%D0%B8.html" TargetMode="External"/><Relationship Id="rId53" Type="http://schemas.openxmlformats.org/officeDocument/2006/relationships/hyperlink" Target="https://fedstat.ru/indicator/31556" TargetMode="External"/><Relationship Id="rId58" Type="http://schemas.openxmlformats.org/officeDocument/2006/relationships/hyperlink" Target="https://fedstat.ru/indicator/43045" TargetMode="External"/><Relationship Id="rId66" Type="http://schemas.openxmlformats.org/officeDocument/2006/relationships/hyperlink" Target="https://stu.customs.gov.ru/document/text/230009" TargetMode="External"/><Relationship Id="rId5" Type="http://schemas.openxmlformats.org/officeDocument/2006/relationships/hyperlink" Target="https://www.fedstat.ru/indicator/31062" TargetMode="External"/><Relationship Id="rId15" Type="http://schemas.openxmlformats.org/officeDocument/2006/relationships/hyperlink" Target="https://fedstat.ru/indicator/31066" TargetMode="External"/><Relationship Id="rId23" Type="http://schemas.openxmlformats.org/officeDocument/2006/relationships/hyperlink" Target="https://www.gks.ru/storage/mediabank/urov_11g.xlsx" TargetMode="External"/><Relationship Id="rId28" Type="http://schemas.openxmlformats.org/officeDocument/2006/relationships/hyperlink" Target="https://showdata.gks.ru/report/278928/" TargetMode="External"/><Relationship Id="rId36" Type="http://schemas.openxmlformats.org/officeDocument/2006/relationships/hyperlink" Target="http://www.gks.ru/free_doc/new_site/vvp/vvp-god/tab3a.xls" TargetMode="External"/><Relationship Id="rId49" Type="http://schemas.openxmlformats.org/officeDocument/2006/relationships/hyperlink" Target="https://fedstat.ru/indicator/37148" TargetMode="External"/><Relationship Id="rId57" Type="http://schemas.openxmlformats.org/officeDocument/2006/relationships/hyperlink" Target="https://rosstat.gov.ru/storage/mediabank/invest_din.xlsx" TargetMode="External"/><Relationship Id="rId61" Type="http://schemas.openxmlformats.org/officeDocument/2006/relationships/hyperlink" Target="https://rosstat.gov.ru/storage/mediabank/C71UWgXN/ind_sub-2018.xls" TargetMode="External"/><Relationship Id="rId10" Type="http://schemas.openxmlformats.org/officeDocument/2006/relationships/hyperlink" Target="https://fedstat.ru/indicator/31556" TargetMode="External"/><Relationship Id="rId19" Type="http://schemas.openxmlformats.org/officeDocument/2006/relationships/hyperlink" Target="https://www.cbr.ru/vfs/statistics/credit_statistics/direct_investment/dir-inv_reg-in.xlsx" TargetMode="External"/><Relationship Id="rId31" Type="http://schemas.openxmlformats.org/officeDocument/2006/relationships/hyperlink" Target="https://www.fedstat.ru/indicator/31074" TargetMode="External"/><Relationship Id="rId44" Type="http://schemas.openxmlformats.org/officeDocument/2006/relationships/hyperlink" Target="https://rosstat.gov.ru/storage/mediabank/rozn31(1).xls" TargetMode="External"/><Relationship Id="rId52" Type="http://schemas.openxmlformats.org/officeDocument/2006/relationships/hyperlink" Target="https://showdata.gks.ru/report/278928/" TargetMode="External"/><Relationship Id="rId60" Type="http://schemas.openxmlformats.org/officeDocument/2006/relationships/hyperlink" Target="https://rosstat.gov.ru/storage/mediabank/XsVlesp0/ind-sub_okved2.xls" TargetMode="External"/><Relationship Id="rId65" Type="http://schemas.openxmlformats.org/officeDocument/2006/relationships/hyperlink" Target="https://rosstat.gov.ru/storage/mediabank/rozn32(1).xls" TargetMode="External"/><Relationship Id="rId4" Type="http://schemas.openxmlformats.org/officeDocument/2006/relationships/hyperlink" Target="https://www.fedstat.ru/indicator/33414" TargetMode="External"/><Relationship Id="rId9" Type="http://schemas.openxmlformats.org/officeDocument/2006/relationships/hyperlink" Target="https://www.gks.ru/storage/mediabank/demo11.xls" TargetMode="External"/><Relationship Id="rId14" Type="http://schemas.openxmlformats.org/officeDocument/2006/relationships/hyperlink" Target="https://www.fedstat.ru/indicator/40562" TargetMode="External"/><Relationship Id="rId22" Type="http://schemas.openxmlformats.org/officeDocument/2006/relationships/hyperlink" Target="https://www.gks.ru/storage/mediabank/Din-inv.xls" TargetMode="External"/><Relationship Id="rId27" Type="http://schemas.openxmlformats.org/officeDocument/2006/relationships/hyperlink" Target="http://www.customs.go.jp/toukei/suii/html/time.htm" TargetMode="External"/><Relationship Id="rId30" Type="http://schemas.openxmlformats.org/officeDocument/2006/relationships/hyperlink" Target="https://www.fedstat.ru/indicator/59001" TargetMode="External"/><Relationship Id="rId35" Type="http://schemas.openxmlformats.org/officeDocument/2006/relationships/hyperlink" Target="http://www.gks.ru/free_doc/new_site/vvp/vvp-god/tab3.xls" TargetMode="External"/><Relationship Id="rId43" Type="http://schemas.openxmlformats.org/officeDocument/2006/relationships/hyperlink" Target="https://rosstat.gov.ru/storage/mediabank/BNDIVxvP/urov_10subg-nm.xlsx" TargetMode="External"/><Relationship Id="rId48" Type="http://schemas.openxmlformats.org/officeDocument/2006/relationships/hyperlink" Target="https://fedstat.ru/indicator/37149" TargetMode="External"/><Relationship Id="rId56" Type="http://schemas.openxmlformats.org/officeDocument/2006/relationships/hyperlink" Target="https://rosstat.gov.ru/storage/mediabank/invest_sub.xlsx" TargetMode="External"/><Relationship Id="rId64" Type="http://schemas.openxmlformats.org/officeDocument/2006/relationships/hyperlink" Target="https://rosstat.gov.ru/storage/mediabank/rozn23.xls" TargetMode="External"/><Relationship Id="rId69" Type="http://schemas.openxmlformats.org/officeDocument/2006/relationships/hyperlink" Target="https://www.gks.ru/storage/mediabank/pril_year18-rus.xls" TargetMode="External"/><Relationship Id="rId8" Type="http://schemas.openxmlformats.org/officeDocument/2006/relationships/hyperlink" Target="http://www.gks.ru/free_doc/new_site/vvp/vvp-god/tab1.xls" TargetMode="External"/><Relationship Id="rId51" Type="http://schemas.openxmlformats.org/officeDocument/2006/relationships/hyperlink" Target="https://rosstat.gov.ru/storage/mediabank/VRP98-18.xlsx" TargetMode="External"/><Relationship Id="rId3" Type="http://schemas.openxmlformats.org/officeDocument/2006/relationships/hyperlink" Target="http://www.cbr.ru/statistics/ms/ms_m21.xlsx" TargetMode="External"/><Relationship Id="rId12" Type="http://schemas.openxmlformats.org/officeDocument/2006/relationships/hyperlink" Target="https://fedstat.ru/indicator/33459" TargetMode="External"/><Relationship Id="rId17" Type="http://schemas.openxmlformats.org/officeDocument/2006/relationships/hyperlink" Target="http://cbr.ru/vfs/statistics/credit_statistics/inv_in-country.xlsx" TargetMode="External"/><Relationship Id="rId25" Type="http://schemas.openxmlformats.org/officeDocument/2006/relationships/hyperlink" Target="https://www.fedstat.ru/indicator/31260" TargetMode="External"/><Relationship Id="rId33" Type="http://schemas.openxmlformats.org/officeDocument/2006/relationships/hyperlink" Target="https://www.gks.ru/storage/mediabank/trud2_15-72(1).xls" TargetMode="External"/><Relationship Id="rId38" Type="http://schemas.openxmlformats.org/officeDocument/2006/relationships/hyperlink" Target="https://rosstat.gov.ru/storage/mediabank/ind_prom_okved.xls" TargetMode="External"/><Relationship Id="rId46" Type="http://schemas.openxmlformats.org/officeDocument/2006/relationships/hyperlink" Target="https://rosstat.gov.ru/storage/mediabank/3PArMQ3D/t1.docx" TargetMode="External"/><Relationship Id="rId59" Type="http://schemas.openxmlformats.org/officeDocument/2006/relationships/hyperlink" Target="https://rosstat.gov.ru/storage/mediabank/ind_prom_sub.xls" TargetMode="External"/><Relationship Id="rId67" Type="http://schemas.openxmlformats.org/officeDocument/2006/relationships/hyperlink" Target="https://dvtu.customs.gov.ru/statistic/2019-god/itogovaya-informacziya/document/230465" TargetMode="External"/><Relationship Id="rId20" Type="http://schemas.openxmlformats.org/officeDocument/2006/relationships/hyperlink" Target="https://showdata.gks.ru/report/278928/" TargetMode="External"/><Relationship Id="rId41" Type="http://schemas.openxmlformats.org/officeDocument/2006/relationships/hyperlink" Target="https://rosstat.gov.ru/storage/mediabank/08kOfd1V/ind_sx_rf.xls" TargetMode="External"/><Relationship Id="rId54" Type="http://schemas.openxmlformats.org/officeDocument/2006/relationships/hyperlink" Target="https://fedstat.ru/indicator/31556" TargetMode="External"/><Relationship Id="rId62" Type="http://schemas.openxmlformats.org/officeDocument/2006/relationships/hyperlink" Target="https://www.gks.ru/storage/mediabank/Din-inv.xls" TargetMode="External"/><Relationship Id="rId70" Type="http://schemas.openxmlformats.org/officeDocument/2006/relationships/hyperlink" Target="https://fedstat.ru/indicator/315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E81"/>
  <sheetViews>
    <sheetView showGridLines="0" zoomScale="85" zoomScaleNormal="85" workbookViewId="0">
      <pane xSplit="4" ySplit="2" topLeftCell="S3" activePane="bottomRight" state="frozen"/>
      <selection activeCell="P32" sqref="P32"/>
      <selection pane="topRight" activeCell="P32" sqref="P32"/>
      <selection pane="bottomLeft" activeCell="P32" sqref="P32"/>
      <selection pane="bottomRight" activeCell="W8" sqref="W8"/>
    </sheetView>
  </sheetViews>
  <sheetFormatPr defaultColWidth="8" defaultRowHeight="12.75" x14ac:dyDescent="0.15"/>
  <cols>
    <col min="1" max="1" width="18.625" style="5" customWidth="1"/>
    <col min="2" max="2" width="11.375" style="4" customWidth="1"/>
    <col min="3" max="3" width="14.5" style="18" customWidth="1"/>
    <col min="4" max="4" width="23.625" style="4" customWidth="1"/>
    <col min="5" max="9" width="13.25" style="4" customWidth="1"/>
    <col min="10" max="17" width="14.25" style="4" customWidth="1"/>
    <col min="18" max="20" width="15.125" style="4" customWidth="1"/>
    <col min="21" max="25" width="14.25" style="4" customWidth="1"/>
    <col min="26" max="16384" width="8" style="5"/>
  </cols>
  <sheetData>
    <row r="1" spans="1:26" ht="17.25" thickBot="1" x14ac:dyDescent="0.2">
      <c r="A1" s="430" t="s">
        <v>3</v>
      </c>
      <c r="B1" s="18"/>
      <c r="D1" s="18"/>
      <c r="E1" s="18"/>
      <c r="F1" s="18"/>
      <c r="G1" s="18"/>
      <c r="H1" s="18"/>
      <c r="I1" s="18"/>
      <c r="J1" s="18"/>
      <c r="K1" s="18"/>
      <c r="L1" s="18"/>
      <c r="M1" s="18"/>
      <c r="N1" s="18"/>
    </row>
    <row r="2" spans="1:26" ht="16.5" x14ac:dyDescent="0.15">
      <c r="A2" s="26"/>
      <c r="B2" s="27"/>
      <c r="C2" s="27"/>
      <c r="D2" s="37" t="s">
        <v>4</v>
      </c>
      <c r="E2" s="38">
        <v>2000</v>
      </c>
      <c r="F2" s="38">
        <v>2001</v>
      </c>
      <c r="G2" s="38">
        <v>2002</v>
      </c>
      <c r="H2" s="38">
        <v>2003</v>
      </c>
      <c r="I2" s="38">
        <v>2004</v>
      </c>
      <c r="J2" s="38">
        <v>2005</v>
      </c>
      <c r="K2" s="38">
        <v>2006</v>
      </c>
      <c r="L2" s="38">
        <v>2007</v>
      </c>
      <c r="M2" s="38">
        <v>2008</v>
      </c>
      <c r="N2" s="38">
        <v>2009</v>
      </c>
      <c r="O2" s="38">
        <v>2010</v>
      </c>
      <c r="P2" s="38">
        <v>2011</v>
      </c>
      <c r="Q2" s="38">
        <v>2012</v>
      </c>
      <c r="R2" s="38">
        <v>2013</v>
      </c>
      <c r="S2" s="38">
        <v>2014</v>
      </c>
      <c r="T2" s="38">
        <v>2015</v>
      </c>
      <c r="U2" s="38">
        <v>2016</v>
      </c>
      <c r="V2" s="38">
        <v>2017</v>
      </c>
      <c r="W2" s="278">
        <v>2018</v>
      </c>
      <c r="X2" s="39">
        <v>2019</v>
      </c>
      <c r="Y2" s="22"/>
    </row>
    <row r="3" spans="1:26" ht="18" x14ac:dyDescent="0.15">
      <c r="A3" s="443" t="s">
        <v>77</v>
      </c>
      <c r="B3" s="461" t="s">
        <v>80</v>
      </c>
      <c r="C3" s="462"/>
      <c r="D3" s="307" t="s">
        <v>160</v>
      </c>
      <c r="E3" s="308">
        <v>146890.128</v>
      </c>
      <c r="F3" s="308">
        <v>146303.611</v>
      </c>
      <c r="G3" s="308">
        <v>145649.334</v>
      </c>
      <c r="H3" s="308">
        <v>144963.65</v>
      </c>
      <c r="I3" s="308">
        <v>144333.58600000001</v>
      </c>
      <c r="J3" s="308">
        <v>143801.046</v>
      </c>
      <c r="K3" s="308">
        <v>143236.58199999999</v>
      </c>
      <c r="L3" s="308">
        <v>142862.69200000001</v>
      </c>
      <c r="M3" s="308">
        <v>142747.535</v>
      </c>
      <c r="N3" s="308">
        <v>142737.196</v>
      </c>
      <c r="O3" s="308">
        <v>142833.50200000001</v>
      </c>
      <c r="P3" s="308">
        <v>142865.43299999999</v>
      </c>
      <c r="Q3" s="308">
        <v>143056.383</v>
      </c>
      <c r="R3" s="219">
        <v>143347.05900000001</v>
      </c>
      <c r="S3" s="219">
        <v>143666.93100000001</v>
      </c>
      <c r="T3" s="219">
        <v>146267.288</v>
      </c>
      <c r="U3" s="219">
        <v>146544.71</v>
      </c>
      <c r="V3" s="219">
        <v>146804.372</v>
      </c>
      <c r="W3" s="309">
        <v>146880.432</v>
      </c>
      <c r="X3" s="220">
        <v>146780.72</v>
      </c>
      <c r="Y3" s="22"/>
      <c r="Z3" s="127"/>
    </row>
    <row r="4" spans="1:26" ht="16.5" hidden="1" customHeight="1" x14ac:dyDescent="0.15">
      <c r="A4" s="444"/>
      <c r="B4" s="310"/>
      <c r="C4" s="311"/>
      <c r="D4" s="312" t="s">
        <v>161</v>
      </c>
      <c r="E4" s="313">
        <v>146596.86900000001</v>
      </c>
      <c r="F4" s="313">
        <v>145976.48199999999</v>
      </c>
      <c r="G4" s="313">
        <v>145306.497</v>
      </c>
      <c r="H4" s="313">
        <v>144648.61799999999</v>
      </c>
      <c r="I4" s="313">
        <v>144067.31599999999</v>
      </c>
      <c r="J4" s="313">
        <v>143518.81400000001</v>
      </c>
      <c r="K4" s="313">
        <v>143049.63699999999</v>
      </c>
      <c r="L4" s="313">
        <v>142805.114</v>
      </c>
      <c r="M4" s="313">
        <v>142742.36600000001</v>
      </c>
      <c r="N4" s="313">
        <v>142785.348</v>
      </c>
      <c r="O4" s="313">
        <v>142849.46799999999</v>
      </c>
      <c r="P4" s="313">
        <v>142960.908</v>
      </c>
      <c r="Q4" s="313">
        <v>143201.72099999999</v>
      </c>
      <c r="R4" s="314">
        <v>143506.995</v>
      </c>
      <c r="S4" s="314">
        <v>146090.61300000001</v>
      </c>
      <c r="T4" s="314">
        <v>146405.99900000001</v>
      </c>
      <c r="U4" s="314">
        <v>146674.541</v>
      </c>
      <c r="V4" s="314">
        <v>146842.40100000001</v>
      </c>
      <c r="W4" s="315">
        <v>146830.57500000001</v>
      </c>
      <c r="X4" s="316">
        <v>146764.655</v>
      </c>
      <c r="Y4" s="22"/>
      <c r="Z4" s="127"/>
    </row>
    <row r="5" spans="1:26" ht="16.5" customHeight="1" x14ac:dyDescent="0.15">
      <c r="A5" s="444"/>
      <c r="B5" s="300" t="s">
        <v>198</v>
      </c>
      <c r="C5" s="301"/>
      <c r="D5" s="317" t="s">
        <v>161</v>
      </c>
      <c r="E5" s="318">
        <v>72770</v>
      </c>
      <c r="F5" s="318">
        <v>71546.600000000006</v>
      </c>
      <c r="G5" s="318">
        <v>72357.100000000006</v>
      </c>
      <c r="H5" s="318">
        <v>72273</v>
      </c>
      <c r="I5" s="318">
        <v>72984.7</v>
      </c>
      <c r="J5" s="318">
        <v>73581</v>
      </c>
      <c r="K5" s="318">
        <v>74418.899999999994</v>
      </c>
      <c r="L5" s="318">
        <v>75288.899999999994</v>
      </c>
      <c r="M5" s="318">
        <v>75700.100000000006</v>
      </c>
      <c r="N5" s="318">
        <v>75694.2</v>
      </c>
      <c r="O5" s="318">
        <v>75477.899999999994</v>
      </c>
      <c r="P5" s="318">
        <v>75779</v>
      </c>
      <c r="Q5" s="318">
        <v>75676.100000000006</v>
      </c>
      <c r="R5" s="319">
        <v>75528.899999999994</v>
      </c>
      <c r="S5" s="319">
        <v>75428.399999999994</v>
      </c>
      <c r="T5" s="319">
        <v>76587.5</v>
      </c>
      <c r="U5" s="319">
        <v>76636.100000000006</v>
      </c>
      <c r="V5" s="319">
        <v>76108.5</v>
      </c>
      <c r="W5" s="320">
        <v>76011.399999999994</v>
      </c>
      <c r="X5" s="321">
        <v>75225.7</v>
      </c>
      <c r="Y5" s="22"/>
      <c r="Z5" s="127"/>
    </row>
    <row r="6" spans="1:26" ht="16.5" x14ac:dyDescent="0.15">
      <c r="A6" s="444"/>
      <c r="B6" s="463" t="s">
        <v>173</v>
      </c>
      <c r="C6" s="441"/>
      <c r="D6" s="322" t="s">
        <v>160</v>
      </c>
      <c r="E6" s="24">
        <v>87172.271999999997</v>
      </c>
      <c r="F6" s="24">
        <v>88039.798999999999</v>
      </c>
      <c r="G6" s="24">
        <v>88515.468999999997</v>
      </c>
      <c r="H6" s="24">
        <v>89205.653000000006</v>
      </c>
      <c r="I6" s="24">
        <v>89851.657999999996</v>
      </c>
      <c r="J6" s="24">
        <v>90098.673999999999</v>
      </c>
      <c r="K6" s="24">
        <v>90157.93</v>
      </c>
      <c r="L6" s="24">
        <v>90057.701000000001</v>
      </c>
      <c r="M6" s="24">
        <v>89744.837</v>
      </c>
      <c r="N6" s="24">
        <v>89342.153000000006</v>
      </c>
      <c r="O6" s="24">
        <v>88561.16</v>
      </c>
      <c r="P6" s="24">
        <v>87847.524999999994</v>
      </c>
      <c r="Q6" s="24">
        <v>87055.243000000002</v>
      </c>
      <c r="R6" s="24">
        <v>86137.501999999993</v>
      </c>
      <c r="S6" s="24">
        <v>85161.577999999994</v>
      </c>
      <c r="T6" s="24">
        <v>85414.747000000003</v>
      </c>
      <c r="U6" s="24">
        <v>84198.808000000005</v>
      </c>
      <c r="V6" s="24">
        <v>83224.418000000005</v>
      </c>
      <c r="W6" s="323">
        <v>82264.104999999996</v>
      </c>
      <c r="X6" s="324">
        <v>81361.671000000002</v>
      </c>
      <c r="Y6" s="22"/>
    </row>
    <row r="7" spans="1:26" ht="16.5" x14ac:dyDescent="0.15">
      <c r="A7" s="444"/>
      <c r="B7" s="438"/>
      <c r="C7" s="439"/>
      <c r="D7" s="134" t="s">
        <v>172</v>
      </c>
      <c r="E7" s="325">
        <f t="shared" ref="E7:X7" si="0">E6/E3*100</f>
        <v>59.345221620339252</v>
      </c>
      <c r="F7" s="325">
        <f t="shared" si="0"/>
        <v>60.176094354909672</v>
      </c>
      <c r="G7" s="325">
        <f t="shared" si="0"/>
        <v>60.772999483815006</v>
      </c>
      <c r="H7" s="325">
        <f t="shared" si="0"/>
        <v>61.536566580656604</v>
      </c>
      <c r="I7" s="325">
        <f t="shared" si="0"/>
        <v>62.25277185311532</v>
      </c>
      <c r="J7" s="325">
        <f t="shared" si="0"/>
        <v>62.655089449071177</v>
      </c>
      <c r="K7" s="325">
        <f t="shared" si="0"/>
        <v>62.943368754778021</v>
      </c>
      <c r="L7" s="325">
        <f t="shared" si="0"/>
        <v>63.037942054178842</v>
      </c>
      <c r="M7" s="325">
        <f t="shared" si="0"/>
        <v>62.869622932543102</v>
      </c>
      <c r="N7" s="325">
        <f t="shared" si="0"/>
        <v>62.592061147116837</v>
      </c>
      <c r="O7" s="325">
        <f t="shared" si="0"/>
        <v>62.003072640478983</v>
      </c>
      <c r="P7" s="325">
        <f t="shared" si="0"/>
        <v>61.489699191266233</v>
      </c>
      <c r="Q7" s="325">
        <f t="shared" si="0"/>
        <v>60.853798463505129</v>
      </c>
      <c r="R7" s="325">
        <f t="shared" si="0"/>
        <v>60.090177364573613</v>
      </c>
      <c r="S7" s="325">
        <f t="shared" si="0"/>
        <v>59.277091399690299</v>
      </c>
      <c r="T7" s="325">
        <f t="shared" si="0"/>
        <v>58.396342865125121</v>
      </c>
      <c r="U7" s="325">
        <f t="shared" si="0"/>
        <v>57.456054196702155</v>
      </c>
      <c r="V7" s="325">
        <f t="shared" si="0"/>
        <v>56.690694470597926</v>
      </c>
      <c r="W7" s="326">
        <v>56</v>
      </c>
      <c r="X7" s="327">
        <f t="shared" si="0"/>
        <v>55.430761615013203</v>
      </c>
      <c r="Y7" s="22"/>
    </row>
    <row r="8" spans="1:26" ht="16.5" x14ac:dyDescent="0.15">
      <c r="A8" s="444"/>
      <c r="B8" s="440" t="s">
        <v>328</v>
      </c>
      <c r="C8" s="441"/>
      <c r="D8" s="322" t="s">
        <v>160</v>
      </c>
      <c r="E8" s="24">
        <v>30138.1</v>
      </c>
      <c r="F8" s="24">
        <v>29876.664000000001</v>
      </c>
      <c r="G8" s="24">
        <v>29859.752</v>
      </c>
      <c r="H8" s="24">
        <v>29642.952000000001</v>
      </c>
      <c r="I8" s="24">
        <v>29346.062999999998</v>
      </c>
      <c r="J8" s="24">
        <v>29353.004000000001</v>
      </c>
      <c r="K8" s="24">
        <v>29407.627</v>
      </c>
      <c r="L8" s="24">
        <v>29732.414000000001</v>
      </c>
      <c r="M8" s="24">
        <v>30160.784</v>
      </c>
      <c r="N8" s="24">
        <v>30540.897000000001</v>
      </c>
      <c r="O8" s="24">
        <v>31186.088</v>
      </c>
      <c r="P8" s="24">
        <v>31808.874</v>
      </c>
      <c r="Q8" s="24">
        <v>32433.545999999998</v>
      </c>
      <c r="R8" s="24">
        <v>33099.538999999997</v>
      </c>
      <c r="S8" s="24">
        <v>33788.663</v>
      </c>
      <c r="T8" s="24">
        <v>35163.326000000001</v>
      </c>
      <c r="U8" s="24">
        <v>35986.341</v>
      </c>
      <c r="V8" s="24">
        <v>36685.108999999997</v>
      </c>
      <c r="W8" s="323">
        <v>37362.582999999999</v>
      </c>
      <c r="X8" s="324">
        <v>37989.046000000002</v>
      </c>
      <c r="Y8" s="22"/>
    </row>
    <row r="9" spans="1:26" ht="16.5" x14ac:dyDescent="0.15">
      <c r="A9" s="444"/>
      <c r="B9" s="438"/>
      <c r="C9" s="439"/>
      <c r="D9" s="134" t="s">
        <v>172</v>
      </c>
      <c r="E9" s="325">
        <f t="shared" ref="E9:X9" si="1">E8/E3*100</f>
        <v>20.51744416752091</v>
      </c>
      <c r="F9" s="325">
        <f t="shared" si="1"/>
        <v>20.421002459057554</v>
      </c>
      <c r="G9" s="325">
        <f t="shared" si="1"/>
        <v>20.501124982830337</v>
      </c>
      <c r="H9" s="325">
        <f t="shared" si="1"/>
        <v>20.448541410208698</v>
      </c>
      <c r="I9" s="325">
        <f t="shared" si="1"/>
        <v>20.332109672657893</v>
      </c>
      <c r="J9" s="325">
        <f t="shared" si="1"/>
        <v>20.412232606430418</v>
      </c>
      <c r="K9" s="325">
        <f t="shared" si="1"/>
        <v>20.530807555851897</v>
      </c>
      <c r="L9" s="325">
        <f t="shared" si="1"/>
        <v>20.811881383279545</v>
      </c>
      <c r="M9" s="325">
        <f t="shared" si="1"/>
        <v>21.128759946712915</v>
      </c>
      <c r="N9" s="325">
        <f t="shared" si="1"/>
        <v>21.396593078653446</v>
      </c>
      <c r="O9" s="325">
        <f t="shared" si="1"/>
        <v>21.833874800605251</v>
      </c>
      <c r="P9" s="325">
        <f t="shared" si="1"/>
        <v>22.264919744442313</v>
      </c>
      <c r="Q9" s="325">
        <f t="shared" si="1"/>
        <v>22.671862184576554</v>
      </c>
      <c r="R9" s="325">
        <f t="shared" si="1"/>
        <v>23.09049047179963</v>
      </c>
      <c r="S9" s="325">
        <f t="shared" si="1"/>
        <v>23.518747678963088</v>
      </c>
      <c r="T9" s="325">
        <f t="shared" si="1"/>
        <v>24.04045804144533</v>
      </c>
      <c r="U9" s="325">
        <f t="shared" si="1"/>
        <v>24.556560929425565</v>
      </c>
      <c r="V9" s="325">
        <f t="shared" si="1"/>
        <v>24.989112040886628</v>
      </c>
      <c r="W9" s="326">
        <f t="shared" si="1"/>
        <v>25.437413610003546</v>
      </c>
      <c r="X9" s="327">
        <f t="shared" si="1"/>
        <v>25.88149588038538</v>
      </c>
      <c r="Y9" s="22"/>
    </row>
    <row r="10" spans="1:26" ht="16.5" x14ac:dyDescent="0.15">
      <c r="A10" s="444"/>
      <c r="B10" s="298" t="s">
        <v>177</v>
      </c>
      <c r="C10" s="299"/>
      <c r="D10" s="322" t="s">
        <v>178</v>
      </c>
      <c r="E10" s="328">
        <v>8.6999999999999993</v>
      </c>
      <c r="F10" s="328">
        <v>9</v>
      </c>
      <c r="G10" s="328">
        <v>9.6999999999999993</v>
      </c>
      <c r="H10" s="328">
        <v>10.199999999999999</v>
      </c>
      <c r="I10" s="328">
        <v>10.4</v>
      </c>
      <c r="J10" s="328">
        <v>10.199999999999999</v>
      </c>
      <c r="K10" s="328">
        <v>10.3</v>
      </c>
      <c r="L10" s="328">
        <v>11.3</v>
      </c>
      <c r="M10" s="328">
        <v>12</v>
      </c>
      <c r="N10" s="328">
        <v>12.3</v>
      </c>
      <c r="O10" s="328">
        <v>12.5</v>
      </c>
      <c r="P10" s="328">
        <v>12.6</v>
      </c>
      <c r="Q10" s="328">
        <v>13.3</v>
      </c>
      <c r="R10" s="329">
        <v>13.2</v>
      </c>
      <c r="S10" s="329">
        <v>13.3</v>
      </c>
      <c r="T10" s="329">
        <v>13.3</v>
      </c>
      <c r="U10" s="329">
        <v>12.9</v>
      </c>
      <c r="V10" s="329">
        <v>11.5</v>
      </c>
      <c r="W10" s="330">
        <v>10.9</v>
      </c>
      <c r="X10" s="331">
        <v>10.1</v>
      </c>
      <c r="Y10" s="22"/>
      <c r="Z10" s="127"/>
    </row>
    <row r="11" spans="1:26" ht="16.5" x14ac:dyDescent="0.15">
      <c r="A11" s="444"/>
      <c r="B11" s="296" t="s">
        <v>179</v>
      </c>
      <c r="C11" s="297"/>
      <c r="D11" s="206" t="s">
        <v>178</v>
      </c>
      <c r="E11" s="332">
        <v>15.3</v>
      </c>
      <c r="F11" s="332">
        <v>15.6</v>
      </c>
      <c r="G11" s="332">
        <v>16.2</v>
      </c>
      <c r="H11" s="332">
        <v>16.399999999999999</v>
      </c>
      <c r="I11" s="332">
        <v>15.9</v>
      </c>
      <c r="J11" s="332">
        <v>16.100000000000001</v>
      </c>
      <c r="K11" s="332">
        <v>15.1</v>
      </c>
      <c r="L11" s="332">
        <v>14.6</v>
      </c>
      <c r="M11" s="332">
        <v>14.5</v>
      </c>
      <c r="N11" s="332">
        <v>14.1</v>
      </c>
      <c r="O11" s="332">
        <v>14.2</v>
      </c>
      <c r="P11" s="332">
        <v>13.5</v>
      </c>
      <c r="Q11" s="332">
        <v>13.3</v>
      </c>
      <c r="R11" s="333">
        <v>13</v>
      </c>
      <c r="S11" s="333">
        <v>13.1</v>
      </c>
      <c r="T11" s="333">
        <v>13</v>
      </c>
      <c r="U11" s="333">
        <v>12.9</v>
      </c>
      <c r="V11" s="333">
        <v>12.4</v>
      </c>
      <c r="W11" s="334">
        <v>12.5</v>
      </c>
      <c r="X11" s="335">
        <v>12.3</v>
      </c>
      <c r="Y11" s="22"/>
      <c r="Z11" s="127"/>
    </row>
    <row r="12" spans="1:26" ht="16.5" x14ac:dyDescent="0.15">
      <c r="A12" s="432"/>
      <c r="B12" s="294" t="s">
        <v>180</v>
      </c>
      <c r="C12" s="295"/>
      <c r="D12" s="134" t="s">
        <v>178</v>
      </c>
      <c r="E12" s="203">
        <v>-6.6</v>
      </c>
      <c r="F12" s="203">
        <v>-6.6</v>
      </c>
      <c r="G12" s="203">
        <v>-6.5</v>
      </c>
      <c r="H12" s="203">
        <v>-6.1999999999999993</v>
      </c>
      <c r="I12" s="203">
        <v>-5.5</v>
      </c>
      <c r="J12" s="203">
        <v>-5.9000000000000021</v>
      </c>
      <c r="K12" s="203">
        <v>-4.7999999999999989</v>
      </c>
      <c r="L12" s="203">
        <v>-3.2999999999999989</v>
      </c>
      <c r="M12" s="203">
        <v>-2.5</v>
      </c>
      <c r="N12" s="203">
        <v>-1.7999999999999989</v>
      </c>
      <c r="O12" s="203">
        <v>-1.6999999999999993</v>
      </c>
      <c r="P12" s="203">
        <v>-0.9</v>
      </c>
      <c r="Q12" s="203">
        <v>0</v>
      </c>
      <c r="R12" s="202">
        <v>0.2</v>
      </c>
      <c r="S12" s="202">
        <v>0.2</v>
      </c>
      <c r="T12" s="202">
        <v>0.3</v>
      </c>
      <c r="U12" s="202">
        <v>-0.01</v>
      </c>
      <c r="V12" s="202">
        <v>-0.9</v>
      </c>
      <c r="W12" s="204">
        <v>-1.6</v>
      </c>
      <c r="X12" s="205">
        <v>-2.2000000000000002</v>
      </c>
      <c r="Y12" s="22"/>
      <c r="Z12" s="127"/>
    </row>
    <row r="13" spans="1:26" s="1" customFormat="1" ht="16.5" customHeight="1" x14ac:dyDescent="0.15">
      <c r="A13" s="443" t="s">
        <v>76</v>
      </c>
      <c r="B13" s="447" t="s">
        <v>82</v>
      </c>
      <c r="C13" s="448"/>
      <c r="D13" s="23" t="s">
        <v>5</v>
      </c>
      <c r="E13" s="19">
        <v>7305.6463000000003</v>
      </c>
      <c r="F13" s="19">
        <v>8943.5823999999993</v>
      </c>
      <c r="G13" s="19">
        <v>10830.5</v>
      </c>
      <c r="H13" s="19">
        <v>13208.233779341961</v>
      </c>
      <c r="I13" s="19">
        <v>17027.190860304043</v>
      </c>
      <c r="J13" s="19">
        <v>21609.765489326972</v>
      </c>
      <c r="K13" s="19">
        <v>26917.201375099718</v>
      </c>
      <c r="L13" s="19">
        <v>33247.513228822107</v>
      </c>
      <c r="M13" s="19">
        <v>41276.849187030297</v>
      </c>
      <c r="N13" s="19">
        <v>38807.218574756174</v>
      </c>
      <c r="O13" s="19">
        <v>46308.541189918149</v>
      </c>
      <c r="P13" s="19">
        <v>60114.000836875632</v>
      </c>
      <c r="Q13" s="19">
        <v>68103.449627682989</v>
      </c>
      <c r="R13" s="19">
        <v>72985.701130099638</v>
      </c>
      <c r="S13" s="19">
        <v>79030.040075432247</v>
      </c>
      <c r="T13" s="19">
        <v>83087.360055402271</v>
      </c>
      <c r="U13" s="19">
        <v>85616.08381473858</v>
      </c>
      <c r="V13" s="19">
        <v>91843.154241352444</v>
      </c>
      <c r="W13" s="336">
        <v>104629.63773268388</v>
      </c>
      <c r="X13" s="337">
        <v>110046.05163743293</v>
      </c>
      <c r="Y13" s="18"/>
    </row>
    <row r="14" spans="1:26" s="1" customFormat="1" ht="16.5" x14ac:dyDescent="0.15">
      <c r="A14" s="444"/>
      <c r="B14" s="438"/>
      <c r="C14" s="439"/>
      <c r="D14" s="134" t="s">
        <v>199</v>
      </c>
      <c r="E14" s="198">
        <f t="shared" ref="E14:X14" si="2">E13/E36</f>
        <v>259.71783617241863</v>
      </c>
      <c r="F14" s="198">
        <f t="shared" si="2"/>
        <v>306.61757493736826</v>
      </c>
      <c r="G14" s="198">
        <f t="shared" si="2"/>
        <v>345.48720857840584</v>
      </c>
      <c r="H14" s="198">
        <f t="shared" si="2"/>
        <v>430.34742019602686</v>
      </c>
      <c r="I14" s="198">
        <f t="shared" si="2"/>
        <v>590.93994307591163</v>
      </c>
      <c r="J14" s="198">
        <f t="shared" si="2"/>
        <v>764.0159824966297</v>
      </c>
      <c r="K14" s="198">
        <f t="shared" si="2"/>
        <v>989.93205922065704</v>
      </c>
      <c r="L14" s="198">
        <f t="shared" si="2"/>
        <v>1299.7034598008227</v>
      </c>
      <c r="M14" s="198">
        <f t="shared" si="2"/>
        <v>1660.8480583043329</v>
      </c>
      <c r="N14" s="198">
        <f t="shared" si="2"/>
        <v>1222.6458872079384</v>
      </c>
      <c r="O14" s="198">
        <f t="shared" si="2"/>
        <v>1524.9166982333109</v>
      </c>
      <c r="P14" s="198">
        <f t="shared" si="2"/>
        <v>2045.9227560520483</v>
      </c>
      <c r="Q14" s="198">
        <f t="shared" si="2"/>
        <v>2208.2951378813145</v>
      </c>
      <c r="R14" s="198">
        <f t="shared" si="2"/>
        <v>2292.4701397444451</v>
      </c>
      <c r="S14" s="198">
        <f t="shared" si="2"/>
        <v>2059.2426263697785</v>
      </c>
      <c r="T14" s="198">
        <f t="shared" si="2"/>
        <v>1363.4815242616951</v>
      </c>
      <c r="U14" s="198">
        <f t="shared" si="2"/>
        <v>1276.7861031647008</v>
      </c>
      <c r="V14" s="198">
        <f t="shared" si="2"/>
        <v>1574.1985707860529</v>
      </c>
      <c r="W14" s="199">
        <f t="shared" si="2"/>
        <v>1669.5828033708351</v>
      </c>
      <c r="X14" s="200">
        <f t="shared" si="2"/>
        <v>1699.8769258969385</v>
      </c>
      <c r="Y14" s="283"/>
    </row>
    <row r="15" spans="1:26" s="1" customFormat="1" ht="16.5" x14ac:dyDescent="0.15">
      <c r="A15" s="444"/>
      <c r="B15" s="449" t="s">
        <v>292</v>
      </c>
      <c r="C15" s="439"/>
      <c r="D15" s="317" t="s">
        <v>86</v>
      </c>
      <c r="E15" s="338">
        <v>10.045657218194975</v>
      </c>
      <c r="F15" s="338">
        <v>5.0911191816702512</v>
      </c>
      <c r="G15" s="338">
        <v>4.7437822967564074</v>
      </c>
      <c r="H15" s="338">
        <v>7.2958543306217223</v>
      </c>
      <c r="I15" s="338">
        <v>7.1759491926939916</v>
      </c>
      <c r="J15" s="338">
        <v>6.3761870270153054</v>
      </c>
      <c r="K15" s="338">
        <v>8.1534319729123581</v>
      </c>
      <c r="L15" s="338">
        <v>8.5350802090774209</v>
      </c>
      <c r="M15" s="338">
        <v>5.2479535321780162</v>
      </c>
      <c r="N15" s="338">
        <v>-7.820885026840358</v>
      </c>
      <c r="O15" s="338">
        <v>4.5037256255946829</v>
      </c>
      <c r="P15" s="338">
        <v>4.2641765649951395</v>
      </c>
      <c r="Q15" s="338">
        <v>4.024086157179724</v>
      </c>
      <c r="R15" s="114">
        <v>1.7554221491628397</v>
      </c>
      <c r="S15" s="114">
        <v>0.73626722140376444</v>
      </c>
      <c r="T15" s="114">
        <v>-1.9727192264298594</v>
      </c>
      <c r="U15" s="114">
        <v>0.19367113069873199</v>
      </c>
      <c r="V15" s="114">
        <v>1.8258093131837683</v>
      </c>
      <c r="W15" s="174">
        <v>2.5363313014477882</v>
      </c>
      <c r="X15" s="115">
        <v>1.3418754406612834</v>
      </c>
      <c r="Y15" s="18"/>
    </row>
    <row r="16" spans="1:26" s="1" customFormat="1" ht="18" customHeight="1" x14ac:dyDescent="0.15">
      <c r="A16" s="444"/>
      <c r="B16" s="463" t="s">
        <v>87</v>
      </c>
      <c r="C16" s="441"/>
      <c r="D16" s="322" t="s">
        <v>200</v>
      </c>
      <c r="E16" s="24">
        <f t="shared" ref="E16:S16" si="3">E13*(1000000000)/(E4*1000)</f>
        <v>49834.940881308998</v>
      </c>
      <c r="F16" s="24">
        <f t="shared" si="3"/>
        <v>61267.282766822675</v>
      </c>
      <c r="G16" s="24">
        <f t="shared" si="3"/>
        <v>74535.55225407437</v>
      </c>
      <c r="H16" s="24">
        <f t="shared" si="3"/>
        <v>91312.547343811893</v>
      </c>
      <c r="I16" s="24">
        <f t="shared" si="3"/>
        <v>118189.13083869795</v>
      </c>
      <c r="J16" s="24">
        <f t="shared" si="3"/>
        <v>150570.9592146363</v>
      </c>
      <c r="K16" s="24">
        <f t="shared" si="3"/>
        <v>188166.86249332962</v>
      </c>
      <c r="L16" s="24">
        <f t="shared" si="3"/>
        <v>232817.38515906443</v>
      </c>
      <c r="M16" s="24">
        <f t="shared" si="3"/>
        <v>289170.27469637356</v>
      </c>
      <c r="N16" s="24">
        <f t="shared" si="3"/>
        <v>271787.12044569285</v>
      </c>
      <c r="O16" s="24">
        <f t="shared" si="3"/>
        <v>324177.20442555757</v>
      </c>
      <c r="P16" s="24">
        <f t="shared" si="3"/>
        <v>420492.57855074364</v>
      </c>
      <c r="Q16" s="24">
        <f t="shared" si="3"/>
        <v>475577.03323749156</v>
      </c>
      <c r="R16" s="35">
        <f t="shared" si="3"/>
        <v>508586.3663307816</v>
      </c>
      <c r="S16" s="35">
        <f t="shared" si="3"/>
        <v>540965.90090584569</v>
      </c>
      <c r="T16" s="35">
        <f>T13*(1000000000)/(T4*1000)</f>
        <v>567513.35753258492</v>
      </c>
      <c r="U16" s="35">
        <f>U13*(1000000000)/(U4*1000)</f>
        <v>583714.68716400198</v>
      </c>
      <c r="V16" s="35">
        <f>V13*(1000000000)/(V4*1000)</f>
        <v>625453.91260220844</v>
      </c>
      <c r="W16" s="170">
        <f>W13*(1000000000)/(W4*1000)</f>
        <v>712587.53657188837</v>
      </c>
      <c r="X16" s="132">
        <f>X13*(1000000000)/(X4*1000)</f>
        <v>749813.03664314095</v>
      </c>
      <c r="Y16" s="18"/>
    </row>
    <row r="17" spans="1:31" ht="18" customHeight="1" x14ac:dyDescent="0.15">
      <c r="A17" s="432"/>
      <c r="B17" s="438"/>
      <c r="C17" s="439"/>
      <c r="D17" s="134" t="s">
        <v>201</v>
      </c>
      <c r="E17" s="198">
        <f t="shared" ref="E17:S17" si="4">E14*1000000000/(E4*1000)</f>
        <v>1771.6465429586947</v>
      </c>
      <c r="F17" s="198">
        <f t="shared" si="4"/>
        <v>2100.4587227781549</v>
      </c>
      <c r="G17" s="198">
        <f t="shared" si="4"/>
        <v>2377.6446044143904</v>
      </c>
      <c r="H17" s="198">
        <f t="shared" si="4"/>
        <v>2975.1229299406568</v>
      </c>
      <c r="I17" s="198">
        <f t="shared" si="4"/>
        <v>4101.8321121211948</v>
      </c>
      <c r="J17" s="198">
        <f t="shared" si="4"/>
        <v>5323.4552404859596</v>
      </c>
      <c r="K17" s="198">
        <f t="shared" si="4"/>
        <v>6920.1997291377747</v>
      </c>
      <c r="L17" s="198">
        <f t="shared" si="4"/>
        <v>9101.2389080185367</v>
      </c>
      <c r="M17" s="198">
        <f t="shared" si="4"/>
        <v>11635.284637949275</v>
      </c>
      <c r="N17" s="198">
        <f t="shared" si="4"/>
        <v>8562.824577826701</v>
      </c>
      <c r="O17" s="198">
        <f t="shared" si="4"/>
        <v>10674.990390816933</v>
      </c>
      <c r="P17" s="198">
        <f t="shared" si="4"/>
        <v>14311.064364896509</v>
      </c>
      <c r="Q17" s="198">
        <f t="shared" si="4"/>
        <v>15420.870101702998</v>
      </c>
      <c r="R17" s="198">
        <f t="shared" si="4"/>
        <v>15974.622977398734</v>
      </c>
      <c r="S17" s="198">
        <f t="shared" si="4"/>
        <v>14095.653266714533</v>
      </c>
      <c r="T17" s="198">
        <f>T14*1000000000/(T4*1000)</f>
        <v>9313.0167723639188</v>
      </c>
      <c r="U17" s="198">
        <f>U14*1000000000/(U4*1000)</f>
        <v>8704.8924404999543</v>
      </c>
      <c r="V17" s="198">
        <f>V14*1000000000/(V4*1000)</f>
        <v>10720.327099432629</v>
      </c>
      <c r="W17" s="199">
        <f>W14*1000000000/(W4*1000)</f>
        <v>11370.811585876001</v>
      </c>
      <c r="X17" s="200">
        <f>X14*1000000000/(X4*1000)</f>
        <v>11582.331767120213</v>
      </c>
    </row>
    <row r="18" spans="1:31" s="1" customFormat="1" ht="18" x14ac:dyDescent="0.15">
      <c r="A18" s="443" t="s">
        <v>79</v>
      </c>
      <c r="B18" s="434" t="s">
        <v>81</v>
      </c>
      <c r="C18" s="435"/>
      <c r="D18" s="23" t="s">
        <v>5</v>
      </c>
      <c r="E18" s="19">
        <v>1165.2341999999999</v>
      </c>
      <c r="F18" s="19">
        <v>1504.7121000000002</v>
      </c>
      <c r="G18" s="19">
        <v>1762.4073000000001</v>
      </c>
      <c r="H18" s="19">
        <v>2186.3652000000002</v>
      </c>
      <c r="I18" s="19">
        <v>2865.0138999999999</v>
      </c>
      <c r="J18" s="19">
        <v>3611.1089999999999</v>
      </c>
      <c r="K18" s="19">
        <v>4730.0228999999999</v>
      </c>
      <c r="L18" s="19">
        <v>6716.2224000000006</v>
      </c>
      <c r="M18" s="19">
        <v>8781.6164000000008</v>
      </c>
      <c r="N18" s="19">
        <v>7976.0127999999995</v>
      </c>
      <c r="O18" s="32">
        <v>9152.0959999999995</v>
      </c>
      <c r="P18" s="32">
        <v>11035.652</v>
      </c>
      <c r="Q18" s="32">
        <v>12586.090400000001</v>
      </c>
      <c r="R18" s="32">
        <v>13450.2382</v>
      </c>
      <c r="S18" s="32">
        <v>13902.6453</v>
      </c>
      <c r="T18" s="32">
        <v>13897.187699999999</v>
      </c>
      <c r="U18" s="32">
        <v>14748.8469</v>
      </c>
      <c r="V18" s="32">
        <v>16027.302</v>
      </c>
      <c r="W18" s="164">
        <v>17782.012315</v>
      </c>
      <c r="X18" s="33">
        <v>19318.812000000002</v>
      </c>
      <c r="Y18" s="18"/>
    </row>
    <row r="19" spans="1:31" s="1" customFormat="1" ht="18" x14ac:dyDescent="0.15">
      <c r="A19" s="432"/>
      <c r="B19" s="438" t="s">
        <v>84</v>
      </c>
      <c r="C19" s="439"/>
      <c r="D19" s="134" t="s">
        <v>86</v>
      </c>
      <c r="E19" s="30">
        <v>17.400000000000006</v>
      </c>
      <c r="F19" s="30">
        <v>11.700000000000003</v>
      </c>
      <c r="G19" s="30">
        <v>2.9000000000000057</v>
      </c>
      <c r="H19" s="30">
        <v>12.700000000000003</v>
      </c>
      <c r="I19" s="30">
        <v>16.799999999999997</v>
      </c>
      <c r="J19" s="30">
        <v>10.200000000000003</v>
      </c>
      <c r="K19" s="30">
        <v>17.799999999999997</v>
      </c>
      <c r="L19" s="30">
        <v>23.799999999999997</v>
      </c>
      <c r="M19" s="30">
        <v>9.5</v>
      </c>
      <c r="N19" s="30">
        <v>-13.5</v>
      </c>
      <c r="O19" s="29">
        <v>6.2999999999999972</v>
      </c>
      <c r="P19" s="29">
        <v>10.799999999999997</v>
      </c>
      <c r="Q19" s="29">
        <v>6.7999999999999972</v>
      </c>
      <c r="R19" s="29">
        <v>0.79999999999999716</v>
      </c>
      <c r="S19" s="29">
        <v>-1.5</v>
      </c>
      <c r="T19" s="29">
        <v>-10.099999999999994</v>
      </c>
      <c r="U19" s="29">
        <v>-0.20000000000000284</v>
      </c>
      <c r="V19" s="29">
        <v>4.7999999999999972</v>
      </c>
      <c r="W19" s="165">
        <v>5.4000000000000057</v>
      </c>
      <c r="X19" s="34">
        <v>1.7000000000000028</v>
      </c>
      <c r="Y19" s="18"/>
    </row>
    <row r="20" spans="1:31" ht="18" x14ac:dyDescent="0.15">
      <c r="A20" s="433" t="s">
        <v>202</v>
      </c>
      <c r="B20" s="467" t="s">
        <v>293</v>
      </c>
      <c r="C20" s="435"/>
      <c r="D20" s="23" t="s">
        <v>86</v>
      </c>
      <c r="E20" s="339">
        <v>8.7000000000000028</v>
      </c>
      <c r="F20" s="339">
        <v>2.9000000000000057</v>
      </c>
      <c r="G20" s="339">
        <v>3.0999999999999943</v>
      </c>
      <c r="H20" s="339">
        <v>8.9000000000000057</v>
      </c>
      <c r="I20" s="339">
        <v>8</v>
      </c>
      <c r="J20" s="339">
        <v>5.0999999999999943</v>
      </c>
      <c r="K20" s="339">
        <v>6.2999999999999972</v>
      </c>
      <c r="L20" s="339">
        <v>6.7999999999999972</v>
      </c>
      <c r="M20" s="339">
        <v>0.59999999999999432</v>
      </c>
      <c r="N20" s="339">
        <v>-10.700000000000003</v>
      </c>
      <c r="O20" s="133">
        <v>7.2999999999999972</v>
      </c>
      <c r="P20" s="133">
        <v>5</v>
      </c>
      <c r="Q20" s="133">
        <v>3.4000000000000057</v>
      </c>
      <c r="R20" s="133">
        <v>0.40000000000000568</v>
      </c>
      <c r="S20" s="133">
        <v>2.5</v>
      </c>
      <c r="T20" s="133">
        <v>0.20000000000000284</v>
      </c>
      <c r="U20" s="133">
        <v>1.7999999999999972</v>
      </c>
      <c r="V20" s="133">
        <v>3.7000000000000028</v>
      </c>
      <c r="W20" s="340">
        <v>3.5</v>
      </c>
      <c r="X20" s="341">
        <v>2.2999999999999972</v>
      </c>
    </row>
    <row r="21" spans="1:31" ht="18" x14ac:dyDescent="0.15">
      <c r="A21" s="433"/>
      <c r="B21" s="466" t="s">
        <v>116</v>
      </c>
      <c r="C21" s="446"/>
      <c r="D21" s="134" t="s">
        <v>86</v>
      </c>
      <c r="E21" s="30">
        <v>6.2000000000000028</v>
      </c>
      <c r="F21" s="30">
        <v>6.9000000000000057</v>
      </c>
      <c r="G21" s="30">
        <v>0.90000000000000568</v>
      </c>
      <c r="H21" s="30">
        <v>-9.9999999999994316E-2</v>
      </c>
      <c r="I21" s="30">
        <v>2.4000000000000057</v>
      </c>
      <c r="J21" s="30">
        <v>1.5999999999999943</v>
      </c>
      <c r="K21" s="30">
        <v>3</v>
      </c>
      <c r="L21" s="30">
        <v>3</v>
      </c>
      <c r="M21" s="30">
        <v>10.099999999999994</v>
      </c>
      <c r="N21" s="30">
        <v>0.70000000000000284</v>
      </c>
      <c r="O21" s="29">
        <v>-12.099999999999994</v>
      </c>
      <c r="P21" s="29">
        <v>22.299999999999997</v>
      </c>
      <c r="Q21" s="29">
        <v>-5.5999999999999943</v>
      </c>
      <c r="R21" s="29">
        <v>5.0999999999999943</v>
      </c>
      <c r="S21" s="29">
        <v>4.0999999999999943</v>
      </c>
      <c r="T21" s="29">
        <v>2.0999999999999943</v>
      </c>
      <c r="U21" s="29">
        <v>4.7999999999999972</v>
      </c>
      <c r="V21" s="29">
        <v>2.9000000000000057</v>
      </c>
      <c r="W21" s="165">
        <v>-0.20000000000000284</v>
      </c>
      <c r="X21" s="34">
        <v>4.2999999999999972</v>
      </c>
    </row>
    <row r="22" spans="1:31" ht="16.5" customHeight="1" x14ac:dyDescent="0.15">
      <c r="A22" s="443" t="s">
        <v>181</v>
      </c>
      <c r="B22" s="342" t="s">
        <v>294</v>
      </c>
      <c r="C22" s="299"/>
      <c r="D22" s="23" t="s">
        <v>203</v>
      </c>
      <c r="E22" s="271">
        <v>2281.1</v>
      </c>
      <c r="F22" s="271">
        <v>3062</v>
      </c>
      <c r="G22" s="271">
        <v>3947.2</v>
      </c>
      <c r="H22" s="271">
        <v>5167.3999999999996</v>
      </c>
      <c r="I22" s="271">
        <v>6399</v>
      </c>
      <c r="J22" s="271">
        <v>8088.3</v>
      </c>
      <c r="K22" s="271">
        <v>10154.799999999999</v>
      </c>
      <c r="L22" s="271">
        <v>12540.2</v>
      </c>
      <c r="M22" s="271">
        <v>14863.6</v>
      </c>
      <c r="N22" s="271">
        <v>16895</v>
      </c>
      <c r="O22" s="343">
        <v>18958.400000000001</v>
      </c>
      <c r="P22" s="343">
        <v>20780</v>
      </c>
      <c r="Q22" s="343">
        <v>23221.1</v>
      </c>
      <c r="R22" s="343">
        <v>25684.374666428863</v>
      </c>
      <c r="S22" s="343">
        <v>27412.351691179705</v>
      </c>
      <c r="T22" s="343">
        <v>30254.437853214837</v>
      </c>
      <c r="U22" s="343">
        <v>30864.962055116757</v>
      </c>
      <c r="V22" s="343">
        <v>31897</v>
      </c>
      <c r="W22" s="344">
        <v>33178</v>
      </c>
      <c r="X22" s="345">
        <v>35249</v>
      </c>
      <c r="Z22" s="172"/>
      <c r="AA22" s="172"/>
      <c r="AB22" s="172"/>
      <c r="AC22" s="172"/>
      <c r="AD22" s="172"/>
    </row>
    <row r="23" spans="1:31" ht="16.5" customHeight="1" x14ac:dyDescent="0.15">
      <c r="A23" s="432"/>
      <c r="B23" s="300" t="s">
        <v>182</v>
      </c>
      <c r="C23" s="301"/>
      <c r="D23" s="134" t="s">
        <v>86</v>
      </c>
      <c r="E23" s="30">
        <v>12</v>
      </c>
      <c r="F23" s="30">
        <v>8.7000000000000028</v>
      </c>
      <c r="G23" s="30">
        <v>11.099999999999994</v>
      </c>
      <c r="H23" s="30">
        <v>14.900000000000006</v>
      </c>
      <c r="I23" s="30">
        <v>9.9000000000000057</v>
      </c>
      <c r="J23" s="30">
        <v>12.400000000000006</v>
      </c>
      <c r="K23" s="30">
        <v>13.5</v>
      </c>
      <c r="L23" s="30">
        <v>12.099999999999994</v>
      </c>
      <c r="M23" s="30">
        <v>2.4000000000000057</v>
      </c>
      <c r="N23" s="30">
        <v>3</v>
      </c>
      <c r="O23" s="29">
        <v>5.9000000000000057</v>
      </c>
      <c r="P23" s="29">
        <v>0.5</v>
      </c>
      <c r="Q23" s="29">
        <v>4.5999999999999943</v>
      </c>
      <c r="R23" s="29">
        <v>4</v>
      </c>
      <c r="S23" s="29">
        <v>-1.2000000000000028</v>
      </c>
      <c r="T23" s="29">
        <v>-2.4000000000000057</v>
      </c>
      <c r="U23" s="29">
        <v>-4.5</v>
      </c>
      <c r="V23" s="29">
        <v>-0.5</v>
      </c>
      <c r="W23" s="165">
        <v>9.9999999999994316E-2</v>
      </c>
      <c r="X23" s="34">
        <v>1</v>
      </c>
      <c r="AA23" s="172"/>
      <c r="AB23" s="172"/>
      <c r="AC23" s="172"/>
      <c r="AD23" s="172"/>
      <c r="AE23" s="172"/>
    </row>
    <row r="24" spans="1:31" ht="18" x14ac:dyDescent="0.15">
      <c r="A24" s="443" t="s">
        <v>183</v>
      </c>
      <c r="B24" s="434" t="s">
        <v>88</v>
      </c>
      <c r="C24" s="435"/>
      <c r="D24" s="23" t="s">
        <v>5</v>
      </c>
      <c r="E24" s="271">
        <v>2352.2743</v>
      </c>
      <c r="F24" s="271">
        <v>3070.0140000000001</v>
      </c>
      <c r="G24" s="271">
        <v>3765.3636000000001</v>
      </c>
      <c r="H24" s="271">
        <v>4529.6329398999997</v>
      </c>
      <c r="I24" s="271">
        <v>5642.4977289999997</v>
      </c>
      <c r="J24" s="271">
        <v>7041.5091355999994</v>
      </c>
      <c r="K24" s="271">
        <v>8711.9199000000008</v>
      </c>
      <c r="L24" s="271">
        <v>10868.976417</v>
      </c>
      <c r="M24" s="271">
        <v>13944.1831</v>
      </c>
      <c r="N24" s="271">
        <v>14599.1531</v>
      </c>
      <c r="O24" s="271">
        <v>16512.046999999999</v>
      </c>
      <c r="P24" s="271">
        <v>19104.336500000001</v>
      </c>
      <c r="Q24" s="271">
        <v>21394.5262</v>
      </c>
      <c r="R24" s="271">
        <v>23685.913499999999</v>
      </c>
      <c r="S24" s="271">
        <v>26356.237300000001</v>
      </c>
      <c r="T24" s="271">
        <v>27526.793200000004</v>
      </c>
      <c r="U24" s="271">
        <v>28240.884899999997</v>
      </c>
      <c r="V24" s="271">
        <v>29745.535499999994</v>
      </c>
      <c r="W24" s="279">
        <v>31579.371800000001</v>
      </c>
      <c r="X24" s="272">
        <v>33624.3033</v>
      </c>
    </row>
    <row r="25" spans="1:31" ht="18" x14ac:dyDescent="0.15">
      <c r="A25" s="444"/>
      <c r="B25" s="436" t="s">
        <v>176</v>
      </c>
      <c r="C25" s="437"/>
      <c r="D25" s="206" t="s">
        <v>86</v>
      </c>
      <c r="E25" s="346">
        <v>9</v>
      </c>
      <c r="F25" s="346">
        <v>11</v>
      </c>
      <c r="G25" s="346">
        <v>9.2999999999999972</v>
      </c>
      <c r="H25" s="346">
        <v>8.7999999999999972</v>
      </c>
      <c r="I25" s="346">
        <v>13.299999999999997</v>
      </c>
      <c r="J25" s="346">
        <v>12.799999999999997</v>
      </c>
      <c r="K25" s="346">
        <v>14.099999999999994</v>
      </c>
      <c r="L25" s="346">
        <v>16.099999999999994</v>
      </c>
      <c r="M25" s="346">
        <v>13.700000000000003</v>
      </c>
      <c r="N25" s="346">
        <v>-5.0999999999999943</v>
      </c>
      <c r="O25" s="25">
        <v>6.5</v>
      </c>
      <c r="P25" s="25">
        <v>7.0999999999999943</v>
      </c>
      <c r="Q25" s="25">
        <v>6.2999999999999972</v>
      </c>
      <c r="R25" s="25">
        <v>3.9000000000000057</v>
      </c>
      <c r="S25" s="25">
        <v>2.7000000000000028</v>
      </c>
      <c r="T25" s="25">
        <v>-10</v>
      </c>
      <c r="U25" s="25">
        <v>-4.7999999999999972</v>
      </c>
      <c r="V25" s="25">
        <v>1.2999999999999972</v>
      </c>
      <c r="W25" s="347">
        <v>2.7999999999999972</v>
      </c>
      <c r="X25" s="348">
        <v>1.9000000000000057</v>
      </c>
    </row>
    <row r="26" spans="1:31" ht="18" x14ac:dyDescent="0.15">
      <c r="A26" s="432"/>
      <c r="B26" s="464" t="s">
        <v>175</v>
      </c>
      <c r="C26" s="465"/>
      <c r="D26" s="134" t="s">
        <v>204</v>
      </c>
      <c r="E26" s="30">
        <v>20.180000000000007</v>
      </c>
      <c r="F26" s="30">
        <v>18.579999999999998</v>
      </c>
      <c r="G26" s="30">
        <v>15.060000000000002</v>
      </c>
      <c r="H26" s="30">
        <v>11.989999999999995</v>
      </c>
      <c r="I26" s="30">
        <v>11.730000000000004</v>
      </c>
      <c r="J26" s="30">
        <v>10.920000000000002</v>
      </c>
      <c r="K26" s="30">
        <v>9</v>
      </c>
      <c r="L26" s="30">
        <v>11.870000000000005</v>
      </c>
      <c r="M26" s="30">
        <v>13.280000000000001</v>
      </c>
      <c r="N26" s="30">
        <v>8.7999999999999972</v>
      </c>
      <c r="O26" s="29">
        <v>8.7800000000000011</v>
      </c>
      <c r="P26" s="29">
        <v>6.0999999999999943</v>
      </c>
      <c r="Q26" s="29">
        <v>6.5699999999999932</v>
      </c>
      <c r="R26" s="29">
        <v>6.4699999999999989</v>
      </c>
      <c r="S26" s="29">
        <v>11.349999999999994</v>
      </c>
      <c r="T26" s="29">
        <v>12.909999999999997</v>
      </c>
      <c r="U26" s="29">
        <v>5.3900000000000006</v>
      </c>
      <c r="V26" s="29">
        <v>2.5100000000000051</v>
      </c>
      <c r="W26" s="165">
        <v>4.2600000000000051</v>
      </c>
      <c r="X26" s="34">
        <v>3.0400000000000063</v>
      </c>
    </row>
    <row r="27" spans="1:31" ht="16.5" customHeight="1" x14ac:dyDescent="0.15">
      <c r="A27" s="443" t="s">
        <v>94</v>
      </c>
      <c r="B27" s="298" t="s">
        <v>186</v>
      </c>
      <c r="C27" s="299"/>
      <c r="D27" s="23" t="s">
        <v>203</v>
      </c>
      <c r="E27" s="271">
        <v>2223</v>
      </c>
      <c r="F27" s="271">
        <v>3240</v>
      </c>
      <c r="G27" s="271">
        <v>4360</v>
      </c>
      <c r="H27" s="271">
        <v>5499</v>
      </c>
      <c r="I27" s="271">
        <v>6740</v>
      </c>
      <c r="J27" s="271">
        <v>8555</v>
      </c>
      <c r="K27" s="271">
        <v>10634</v>
      </c>
      <c r="L27" s="271">
        <v>13593</v>
      </c>
      <c r="M27" s="271">
        <v>17290</v>
      </c>
      <c r="N27" s="271">
        <v>18638</v>
      </c>
      <c r="O27" s="271">
        <v>20952</v>
      </c>
      <c r="P27" s="271">
        <v>23369</v>
      </c>
      <c r="Q27" s="271">
        <v>26629</v>
      </c>
      <c r="R27" s="271">
        <v>29792</v>
      </c>
      <c r="S27" s="271">
        <v>32495</v>
      </c>
      <c r="T27" s="271">
        <v>34030</v>
      </c>
      <c r="U27" s="271">
        <v>36709</v>
      </c>
      <c r="V27" s="271">
        <v>39167</v>
      </c>
      <c r="W27" s="279">
        <v>43724</v>
      </c>
      <c r="X27" s="272">
        <v>47867</v>
      </c>
    </row>
    <row r="28" spans="1:31" ht="18" x14ac:dyDescent="0.15">
      <c r="A28" s="444"/>
      <c r="B28" s="442" t="s">
        <v>295</v>
      </c>
      <c r="C28" s="437"/>
      <c r="D28" s="206" t="s">
        <v>205</v>
      </c>
      <c r="E28" s="20">
        <v>65070.406000000003</v>
      </c>
      <c r="F28" s="20">
        <v>65122.911999999997</v>
      </c>
      <c r="G28" s="20">
        <v>66658.86</v>
      </c>
      <c r="H28" s="20">
        <v>66339.407000000007</v>
      </c>
      <c r="I28" s="20">
        <v>67318.614000000001</v>
      </c>
      <c r="J28" s="20">
        <v>68338.991999999998</v>
      </c>
      <c r="K28" s="20">
        <v>69168.735000000001</v>
      </c>
      <c r="L28" s="20">
        <v>70770.303</v>
      </c>
      <c r="M28" s="20">
        <v>71003.062999999995</v>
      </c>
      <c r="N28" s="20">
        <v>69410.457999999999</v>
      </c>
      <c r="O28" s="20">
        <v>69933.707999999999</v>
      </c>
      <c r="P28" s="20">
        <v>70856.612999999998</v>
      </c>
      <c r="Q28" s="20">
        <v>71545.415999999997</v>
      </c>
      <c r="R28" s="20">
        <v>71391.460000000006</v>
      </c>
      <c r="S28" s="20">
        <v>71539.043999999994</v>
      </c>
      <c r="T28" s="20">
        <v>72323.623000000007</v>
      </c>
      <c r="U28" s="20">
        <v>72392.627999999997</v>
      </c>
      <c r="V28" s="20">
        <v>72142.001999999993</v>
      </c>
      <c r="W28" s="167">
        <v>72354.418000000005</v>
      </c>
      <c r="X28" s="21">
        <v>71764.542000000001</v>
      </c>
    </row>
    <row r="29" spans="1:31" ht="18" x14ac:dyDescent="0.15">
      <c r="A29" s="444"/>
      <c r="B29" s="442" t="s">
        <v>296</v>
      </c>
      <c r="C29" s="437"/>
      <c r="D29" s="206" t="s">
        <v>206</v>
      </c>
      <c r="E29" s="20">
        <v>7699.5429999999997</v>
      </c>
      <c r="F29" s="20">
        <v>6423.732</v>
      </c>
      <c r="G29" s="20">
        <v>5698.2730000000001</v>
      </c>
      <c r="H29" s="20">
        <v>5933.5429999999997</v>
      </c>
      <c r="I29" s="20">
        <v>5666.0379999999996</v>
      </c>
      <c r="J29" s="20">
        <v>5241.9880000000003</v>
      </c>
      <c r="K29" s="20">
        <v>5250.2139999999999</v>
      </c>
      <c r="L29" s="20">
        <v>4518.6229999999996</v>
      </c>
      <c r="M29" s="20">
        <v>4697.0069999999996</v>
      </c>
      <c r="N29" s="20">
        <v>6283.7169999999996</v>
      </c>
      <c r="O29" s="20">
        <v>5544.1660000000002</v>
      </c>
      <c r="P29" s="20">
        <v>4922.3999999999996</v>
      </c>
      <c r="Q29" s="20">
        <v>4130.66</v>
      </c>
      <c r="R29" s="20">
        <v>4137.4430000000002</v>
      </c>
      <c r="S29" s="20">
        <v>3889.3739999999998</v>
      </c>
      <c r="T29" s="20">
        <v>4263.9269999999997</v>
      </c>
      <c r="U29" s="20">
        <v>4243.4920000000002</v>
      </c>
      <c r="V29" s="20">
        <v>3966.5219999999999</v>
      </c>
      <c r="W29" s="167">
        <v>3656.9630000000002</v>
      </c>
      <c r="X29" s="21">
        <v>3461.1750000000002</v>
      </c>
    </row>
    <row r="30" spans="1:31" ht="18" x14ac:dyDescent="0.15">
      <c r="A30" s="432"/>
      <c r="B30" s="445" t="s">
        <v>297</v>
      </c>
      <c r="C30" s="446"/>
      <c r="D30" s="134" t="s">
        <v>6</v>
      </c>
      <c r="E30" s="203">
        <v>10.6</v>
      </c>
      <c r="F30" s="203">
        <v>9</v>
      </c>
      <c r="G30" s="203">
        <v>7.9</v>
      </c>
      <c r="H30" s="203">
        <v>8.1999999999999993</v>
      </c>
      <c r="I30" s="203">
        <v>7.8</v>
      </c>
      <c r="J30" s="203">
        <v>7.1</v>
      </c>
      <c r="K30" s="203">
        <v>7.1</v>
      </c>
      <c r="L30" s="203">
        <v>6</v>
      </c>
      <c r="M30" s="203">
        <v>6.2</v>
      </c>
      <c r="N30" s="203">
        <v>8.3000000000000007</v>
      </c>
      <c r="O30" s="203">
        <v>7.3</v>
      </c>
      <c r="P30" s="203">
        <v>6.5</v>
      </c>
      <c r="Q30" s="203">
        <v>5.5</v>
      </c>
      <c r="R30" s="203">
        <v>5.5</v>
      </c>
      <c r="S30" s="203">
        <v>5.2</v>
      </c>
      <c r="T30" s="203">
        <v>5.6</v>
      </c>
      <c r="U30" s="203">
        <v>5.5</v>
      </c>
      <c r="V30" s="203">
        <v>5.2</v>
      </c>
      <c r="W30" s="280">
        <v>4.8</v>
      </c>
      <c r="X30" s="273">
        <v>4.5999999999999996</v>
      </c>
    </row>
    <row r="31" spans="1:31" ht="16.5" x14ac:dyDescent="0.15">
      <c r="A31" s="431" t="s">
        <v>95</v>
      </c>
      <c r="B31" s="434" t="s">
        <v>8</v>
      </c>
      <c r="C31" s="435"/>
      <c r="D31" s="450" t="s">
        <v>190</v>
      </c>
      <c r="E31" s="349">
        <v>2098</v>
      </c>
      <c r="F31" s="349">
        <v>2684</v>
      </c>
      <c r="G31" s="349">
        <v>3519</v>
      </c>
      <c r="H31" s="349">
        <v>4139</v>
      </c>
      <c r="I31" s="349">
        <v>5430</v>
      </c>
      <c r="J31" s="349">
        <v>8580</v>
      </c>
      <c r="K31" s="349">
        <v>10625.8</v>
      </c>
      <c r="L31" s="349">
        <v>13368.3</v>
      </c>
      <c r="M31" s="349">
        <v>16169.1</v>
      </c>
      <c r="N31" s="349">
        <v>13599.7</v>
      </c>
      <c r="O31" s="350">
        <v>16031.9</v>
      </c>
      <c r="P31" s="350">
        <v>20855.400000000001</v>
      </c>
      <c r="Q31" s="350">
        <v>23435.1</v>
      </c>
      <c r="R31" s="350">
        <v>24442.7</v>
      </c>
      <c r="S31" s="350">
        <v>26766.1</v>
      </c>
      <c r="T31" s="350">
        <v>26922</v>
      </c>
      <c r="U31" s="350">
        <v>28181.5</v>
      </c>
      <c r="V31" s="350">
        <v>31046.7</v>
      </c>
      <c r="W31" s="351">
        <v>37320.300000000003</v>
      </c>
      <c r="X31" s="352">
        <v>39497.599999999999</v>
      </c>
    </row>
    <row r="32" spans="1:31" ht="16.5" x14ac:dyDescent="0.15">
      <c r="A32" s="431"/>
      <c r="B32" s="436" t="s">
        <v>9</v>
      </c>
      <c r="C32" s="437"/>
      <c r="D32" s="451"/>
      <c r="E32" s="353">
        <v>1960</v>
      </c>
      <c r="F32" s="353">
        <v>2419</v>
      </c>
      <c r="G32" s="353">
        <v>3422</v>
      </c>
      <c r="H32" s="353">
        <v>3965</v>
      </c>
      <c r="I32" s="353">
        <v>4670</v>
      </c>
      <c r="J32" s="353">
        <v>6821</v>
      </c>
      <c r="K32" s="353">
        <v>8375.2000000000007</v>
      </c>
      <c r="L32" s="353">
        <v>11378.6</v>
      </c>
      <c r="M32" s="353">
        <v>14157</v>
      </c>
      <c r="N32" s="353">
        <v>16048.3</v>
      </c>
      <c r="O32" s="354">
        <v>17616.7</v>
      </c>
      <c r="P32" s="354">
        <v>19994.599999999999</v>
      </c>
      <c r="Q32" s="354">
        <v>23174.7</v>
      </c>
      <c r="R32" s="354">
        <v>25290.9</v>
      </c>
      <c r="S32" s="354">
        <v>27611.7</v>
      </c>
      <c r="T32" s="354">
        <v>29741.5</v>
      </c>
      <c r="U32" s="354">
        <v>31323.7</v>
      </c>
      <c r="V32" s="354">
        <v>32395.7</v>
      </c>
      <c r="W32" s="355">
        <v>34284.699999999997</v>
      </c>
      <c r="X32" s="356">
        <v>37382.199999999997</v>
      </c>
    </row>
    <row r="33" spans="1:26" ht="16.5" x14ac:dyDescent="0.15">
      <c r="A33" s="431"/>
      <c r="B33" s="466" t="s">
        <v>105</v>
      </c>
      <c r="C33" s="446"/>
      <c r="D33" s="469"/>
      <c r="E33" s="357">
        <f t="shared" ref="E33:T33" si="5">E31-E32</f>
        <v>138</v>
      </c>
      <c r="F33" s="357">
        <f t="shared" si="5"/>
        <v>265</v>
      </c>
      <c r="G33" s="357">
        <f t="shared" si="5"/>
        <v>97</v>
      </c>
      <c r="H33" s="357">
        <f t="shared" si="5"/>
        <v>174</v>
      </c>
      <c r="I33" s="357">
        <f t="shared" si="5"/>
        <v>760</v>
      </c>
      <c r="J33" s="357">
        <f t="shared" si="5"/>
        <v>1759</v>
      </c>
      <c r="K33" s="357">
        <f t="shared" si="5"/>
        <v>2250.5999999999985</v>
      </c>
      <c r="L33" s="357">
        <f t="shared" si="5"/>
        <v>1989.6999999999989</v>
      </c>
      <c r="M33" s="357">
        <f t="shared" si="5"/>
        <v>2012.1000000000004</v>
      </c>
      <c r="N33" s="357">
        <f t="shared" si="5"/>
        <v>-2448.5999999999985</v>
      </c>
      <c r="O33" s="357">
        <f t="shared" si="5"/>
        <v>-1584.8000000000011</v>
      </c>
      <c r="P33" s="357">
        <f t="shared" si="5"/>
        <v>860.80000000000291</v>
      </c>
      <c r="Q33" s="357">
        <f t="shared" si="5"/>
        <v>260.39999999999782</v>
      </c>
      <c r="R33" s="357">
        <f t="shared" si="5"/>
        <v>-848.20000000000073</v>
      </c>
      <c r="S33" s="357">
        <f t="shared" si="5"/>
        <v>-845.60000000000218</v>
      </c>
      <c r="T33" s="357">
        <f t="shared" si="5"/>
        <v>-2819.5</v>
      </c>
      <c r="U33" s="357">
        <f>U31-U32</f>
        <v>-3142.2000000000007</v>
      </c>
      <c r="V33" s="357">
        <f>V31-V32</f>
        <v>-1349</v>
      </c>
      <c r="W33" s="358">
        <f>W31-W32</f>
        <v>3035.6000000000058</v>
      </c>
      <c r="X33" s="359">
        <f>X31-X32</f>
        <v>2115.4000000000015</v>
      </c>
      <c r="Y33" s="18"/>
    </row>
    <row r="34" spans="1:26" ht="16.5" x14ac:dyDescent="0.15">
      <c r="A34" s="468" t="s">
        <v>298</v>
      </c>
      <c r="B34" s="434" t="s">
        <v>90</v>
      </c>
      <c r="C34" s="435"/>
      <c r="D34" s="23" t="s">
        <v>191</v>
      </c>
      <c r="E34" s="271">
        <v>714.6</v>
      </c>
      <c r="F34" s="271">
        <v>1150.5999999999999</v>
      </c>
      <c r="G34" s="271">
        <v>1609.4</v>
      </c>
      <c r="H34" s="271">
        <v>2130.5</v>
      </c>
      <c r="I34" s="271">
        <v>3205.2</v>
      </c>
      <c r="J34" s="271">
        <v>4353.8999999999996</v>
      </c>
      <c r="K34" s="271">
        <v>6032.1</v>
      </c>
      <c r="L34" s="271">
        <v>8970.7000000000007</v>
      </c>
      <c r="M34" s="271">
        <v>12869</v>
      </c>
      <c r="N34" s="271">
        <v>12975.9</v>
      </c>
      <c r="O34" s="271">
        <v>15267.6</v>
      </c>
      <c r="P34" s="271">
        <v>20011.900000000001</v>
      </c>
      <c r="Q34" s="271">
        <v>24204.799999999999</v>
      </c>
      <c r="R34" s="271">
        <v>27164.6</v>
      </c>
      <c r="S34" s="271">
        <v>31155.599999999999</v>
      </c>
      <c r="T34" s="271">
        <v>31615.7</v>
      </c>
      <c r="U34" s="271">
        <v>35179.699999999997</v>
      </c>
      <c r="V34" s="271">
        <v>38418</v>
      </c>
      <c r="W34" s="279">
        <v>42442.2</v>
      </c>
      <c r="X34" s="272">
        <v>47109.3</v>
      </c>
    </row>
    <row r="35" spans="1:26" ht="16.5" x14ac:dyDescent="0.15">
      <c r="A35" s="433"/>
      <c r="B35" s="466" t="s">
        <v>92</v>
      </c>
      <c r="C35" s="446"/>
      <c r="D35" s="134" t="s">
        <v>93</v>
      </c>
      <c r="E35" s="203">
        <v>57.504959224156948</v>
      </c>
      <c r="F35" s="203">
        <f>(F34/E34-1)*100</f>
        <v>61.013154212146638</v>
      </c>
      <c r="G35" s="203">
        <f t="shared" ref="G35:X35" si="6">(G34/F34-1)*100</f>
        <v>39.874847905440667</v>
      </c>
      <c r="H35" s="203">
        <f t="shared" si="6"/>
        <v>32.378526158816932</v>
      </c>
      <c r="I35" s="203">
        <f t="shared" si="6"/>
        <v>50.443557850269883</v>
      </c>
      <c r="J35" s="203">
        <f t="shared" si="6"/>
        <v>35.838637214526379</v>
      </c>
      <c r="K35" s="203">
        <f t="shared" si="6"/>
        <v>38.544752980086841</v>
      </c>
      <c r="L35" s="203">
        <f t="shared" si="6"/>
        <v>48.716035874736832</v>
      </c>
      <c r="M35" s="203">
        <f t="shared" si="6"/>
        <v>43.45591759840368</v>
      </c>
      <c r="N35" s="203">
        <f t="shared" si="6"/>
        <v>0.8306783743880608</v>
      </c>
      <c r="O35" s="203">
        <f t="shared" si="6"/>
        <v>17.661202691142819</v>
      </c>
      <c r="P35" s="203">
        <f t="shared" si="6"/>
        <v>31.07430113442846</v>
      </c>
      <c r="Q35" s="203">
        <f t="shared" si="6"/>
        <v>20.952033540043669</v>
      </c>
      <c r="R35" s="203">
        <f t="shared" si="6"/>
        <v>12.228153093601257</v>
      </c>
      <c r="S35" s="203">
        <f t="shared" si="6"/>
        <v>14.691915213181872</v>
      </c>
      <c r="T35" s="203">
        <f t="shared" si="6"/>
        <v>1.4767810602267506</v>
      </c>
      <c r="U35" s="203">
        <f t="shared" si="6"/>
        <v>11.272880246206785</v>
      </c>
      <c r="V35" s="203">
        <f t="shared" si="6"/>
        <v>9.2050244885544927</v>
      </c>
      <c r="W35" s="203">
        <f t="shared" si="6"/>
        <v>10.474777448071215</v>
      </c>
      <c r="X35" s="273">
        <f t="shared" si="6"/>
        <v>10.99636682358598</v>
      </c>
    </row>
    <row r="36" spans="1:26" ht="18" x14ac:dyDescent="0.15">
      <c r="A36" s="293" t="s">
        <v>106</v>
      </c>
      <c r="B36" s="461" t="s">
        <v>192</v>
      </c>
      <c r="C36" s="462"/>
      <c r="D36" s="307" t="s">
        <v>207</v>
      </c>
      <c r="E36" s="360">
        <v>28.129166666666698</v>
      </c>
      <c r="F36" s="360">
        <v>29.168524999999999</v>
      </c>
      <c r="G36" s="360">
        <v>31.348483333333299</v>
      </c>
      <c r="H36" s="360">
        <v>30.692025000000001</v>
      </c>
      <c r="I36" s="360">
        <v>28.813741666666701</v>
      </c>
      <c r="J36" s="360">
        <v>28.284441666666702</v>
      </c>
      <c r="K36" s="360">
        <v>27.190958333333299</v>
      </c>
      <c r="L36" s="360">
        <v>25.580845367540402</v>
      </c>
      <c r="M36" s="360">
        <v>24.852875000000001</v>
      </c>
      <c r="N36" s="360">
        <v>31.740358333333301</v>
      </c>
      <c r="O36" s="360">
        <v>30.367915338305899</v>
      </c>
      <c r="P36" s="360">
        <v>29.382341370930199</v>
      </c>
      <c r="Q36" s="360">
        <v>30.839831351991698</v>
      </c>
      <c r="R36" s="360">
        <v>31.837143640281301</v>
      </c>
      <c r="S36" s="360">
        <v>38.378207144416798</v>
      </c>
      <c r="T36" s="360">
        <v>60.937650108895198</v>
      </c>
      <c r="U36" s="360">
        <v>67.0559333333333</v>
      </c>
      <c r="V36" s="360">
        <v>58.342801185171901</v>
      </c>
      <c r="W36" s="361">
        <v>62.668133333333301</v>
      </c>
      <c r="X36" s="362">
        <v>64.7376583333333</v>
      </c>
    </row>
    <row r="37" spans="1:26" ht="16.5" x14ac:dyDescent="0.15">
      <c r="A37" s="432" t="s">
        <v>110</v>
      </c>
      <c r="B37" s="434" t="s">
        <v>10</v>
      </c>
      <c r="C37" s="435"/>
      <c r="D37" s="453" t="s">
        <v>11</v>
      </c>
      <c r="E37" s="363">
        <v>103092.8</v>
      </c>
      <c r="F37" s="363">
        <v>99969.600000000006</v>
      </c>
      <c r="G37" s="363">
        <v>106712</v>
      </c>
      <c r="H37" s="363">
        <v>133656</v>
      </c>
      <c r="I37" s="363">
        <v>181663</v>
      </c>
      <c r="J37" s="363">
        <v>241473</v>
      </c>
      <c r="K37" s="363">
        <v>301530</v>
      </c>
      <c r="L37" s="363">
        <v>351930</v>
      </c>
      <c r="M37" s="363">
        <v>467581</v>
      </c>
      <c r="N37" s="363">
        <v>301667</v>
      </c>
      <c r="O37" s="364">
        <v>397068</v>
      </c>
      <c r="P37" s="364">
        <v>516718</v>
      </c>
      <c r="Q37" s="364">
        <v>524698</v>
      </c>
      <c r="R37" s="364">
        <v>527266</v>
      </c>
      <c r="S37" s="364">
        <v>497834</v>
      </c>
      <c r="T37" s="364">
        <v>343543</v>
      </c>
      <c r="U37" s="364">
        <v>285772</v>
      </c>
      <c r="V37" s="364">
        <v>357817</v>
      </c>
      <c r="W37" s="365">
        <v>449617.26</v>
      </c>
      <c r="X37" s="366">
        <v>424393</v>
      </c>
    </row>
    <row r="38" spans="1:26" ht="16.5" x14ac:dyDescent="0.15">
      <c r="A38" s="433"/>
      <c r="B38" s="436" t="s">
        <v>12</v>
      </c>
      <c r="C38" s="437"/>
      <c r="D38" s="454"/>
      <c r="E38" s="353">
        <v>33878.5</v>
      </c>
      <c r="F38" s="353">
        <v>41881.300000000003</v>
      </c>
      <c r="G38" s="353">
        <v>46173</v>
      </c>
      <c r="H38" s="353">
        <v>57347</v>
      </c>
      <c r="I38" s="353">
        <v>75569</v>
      </c>
      <c r="J38" s="353">
        <v>98707</v>
      </c>
      <c r="K38" s="353">
        <v>137764</v>
      </c>
      <c r="L38" s="353">
        <v>199754</v>
      </c>
      <c r="M38" s="353">
        <v>267101</v>
      </c>
      <c r="N38" s="353">
        <v>167348</v>
      </c>
      <c r="O38" s="354">
        <v>228912</v>
      </c>
      <c r="P38" s="354">
        <v>305760</v>
      </c>
      <c r="Q38" s="354">
        <v>317177</v>
      </c>
      <c r="R38" s="354">
        <v>314967</v>
      </c>
      <c r="S38" s="354">
        <v>286669</v>
      </c>
      <c r="T38" s="354">
        <v>182719</v>
      </c>
      <c r="U38" s="354">
        <v>182347</v>
      </c>
      <c r="V38" s="354">
        <v>227503</v>
      </c>
      <c r="W38" s="355">
        <v>238493.44</v>
      </c>
      <c r="X38" s="356">
        <v>244299</v>
      </c>
    </row>
    <row r="39" spans="1:26" ht="16.5" x14ac:dyDescent="0.15">
      <c r="A39" s="433"/>
      <c r="B39" s="436" t="s">
        <v>119</v>
      </c>
      <c r="C39" s="437"/>
      <c r="D39" s="455"/>
      <c r="E39" s="353">
        <v>136971.29999999999</v>
      </c>
      <c r="F39" s="353">
        <v>141850.9</v>
      </c>
      <c r="G39" s="353">
        <v>152885</v>
      </c>
      <c r="H39" s="353">
        <v>191002</v>
      </c>
      <c r="I39" s="353">
        <v>257232</v>
      </c>
      <c r="J39" s="353">
        <v>340181</v>
      </c>
      <c r="K39" s="353">
        <v>439293</v>
      </c>
      <c r="L39" s="353">
        <v>551684</v>
      </c>
      <c r="M39" s="353">
        <v>734681</v>
      </c>
      <c r="N39" s="353">
        <v>469015</v>
      </c>
      <c r="O39" s="353">
        <v>625979</v>
      </c>
      <c r="P39" s="353">
        <v>822478</v>
      </c>
      <c r="Q39" s="353">
        <v>841875</v>
      </c>
      <c r="R39" s="353">
        <v>842233</v>
      </c>
      <c r="S39" s="353">
        <v>784503</v>
      </c>
      <c r="T39" s="353">
        <v>526261</v>
      </c>
      <c r="U39" s="353">
        <v>468119</v>
      </c>
      <c r="V39" s="353">
        <v>585319</v>
      </c>
      <c r="W39" s="367">
        <v>688110.7</v>
      </c>
      <c r="X39" s="368">
        <v>668692</v>
      </c>
      <c r="Z39" s="172"/>
    </row>
    <row r="40" spans="1:26" ht="16.5" x14ac:dyDescent="0.15">
      <c r="A40" s="433"/>
      <c r="B40" s="438" t="s">
        <v>184</v>
      </c>
      <c r="C40" s="439"/>
      <c r="D40" s="456"/>
      <c r="E40" s="369">
        <v>69214.3</v>
      </c>
      <c r="F40" s="369">
        <v>58088.3</v>
      </c>
      <c r="G40" s="369">
        <v>60539</v>
      </c>
      <c r="H40" s="369">
        <v>76309</v>
      </c>
      <c r="I40" s="369">
        <v>106094</v>
      </c>
      <c r="J40" s="369">
        <v>142766</v>
      </c>
      <c r="K40" s="369">
        <v>163766</v>
      </c>
      <c r="L40" s="369">
        <v>152176</v>
      </c>
      <c r="M40" s="369">
        <v>200480</v>
      </c>
      <c r="N40" s="369">
        <v>134319</v>
      </c>
      <c r="O40" s="369">
        <v>168156</v>
      </c>
      <c r="P40" s="369">
        <v>210958</v>
      </c>
      <c r="Q40" s="369">
        <v>207521</v>
      </c>
      <c r="R40" s="369">
        <v>212299</v>
      </c>
      <c r="S40" s="369">
        <v>211165</v>
      </c>
      <c r="T40" s="369">
        <v>160824</v>
      </c>
      <c r="U40" s="369">
        <v>103425</v>
      </c>
      <c r="V40" s="369">
        <v>130314</v>
      </c>
      <c r="W40" s="370">
        <v>211123.82</v>
      </c>
      <c r="X40" s="371">
        <v>180094</v>
      </c>
    </row>
    <row r="41" spans="1:26" ht="16.5" x14ac:dyDescent="0.15">
      <c r="A41" s="432" t="s">
        <v>188</v>
      </c>
      <c r="B41" s="434" t="s">
        <v>10</v>
      </c>
      <c r="C41" s="435"/>
      <c r="D41" s="453" t="s">
        <v>189</v>
      </c>
      <c r="E41" s="372">
        <v>61404370</v>
      </c>
      <c r="F41" s="372">
        <v>87020386</v>
      </c>
      <c r="G41" s="372">
        <v>118161993</v>
      </c>
      <c r="H41" s="372">
        <v>203995492</v>
      </c>
      <c r="I41" s="372">
        <v>337268051</v>
      </c>
      <c r="J41" s="372">
        <v>495312658</v>
      </c>
      <c r="K41" s="372">
        <v>821361291</v>
      </c>
      <c r="L41" s="372">
        <v>1265416879</v>
      </c>
      <c r="M41" s="372">
        <v>1714282235</v>
      </c>
      <c r="N41" s="372">
        <v>306513758</v>
      </c>
      <c r="O41" s="373">
        <v>702744989</v>
      </c>
      <c r="P41" s="373">
        <v>940650568</v>
      </c>
      <c r="Q41" s="373">
        <v>1005075462</v>
      </c>
      <c r="R41" s="373">
        <v>1069345366</v>
      </c>
      <c r="S41" s="373">
        <v>971850014</v>
      </c>
      <c r="T41" s="373">
        <v>617658704</v>
      </c>
      <c r="U41" s="373">
        <v>554661477</v>
      </c>
      <c r="V41" s="373">
        <v>673721541</v>
      </c>
      <c r="W41" s="374">
        <v>805472499</v>
      </c>
      <c r="X41" s="375">
        <v>782592335</v>
      </c>
    </row>
    <row r="42" spans="1:26" ht="16.5" x14ac:dyDescent="0.15">
      <c r="A42" s="433"/>
      <c r="B42" s="436" t="s">
        <v>12</v>
      </c>
      <c r="C42" s="437"/>
      <c r="D42" s="454"/>
      <c r="E42" s="376">
        <v>493790838</v>
      </c>
      <c r="F42" s="376">
        <v>468418607</v>
      </c>
      <c r="G42" s="376">
        <v>409814809</v>
      </c>
      <c r="H42" s="376">
        <v>490215731</v>
      </c>
      <c r="I42" s="376">
        <v>617302441</v>
      </c>
      <c r="J42" s="376">
        <v>682715139</v>
      </c>
      <c r="K42" s="376">
        <v>774446452</v>
      </c>
      <c r="L42" s="376">
        <v>1241510309</v>
      </c>
      <c r="M42" s="376">
        <v>1389310355</v>
      </c>
      <c r="N42" s="376">
        <v>825505397</v>
      </c>
      <c r="O42" s="377">
        <v>1412029929</v>
      </c>
      <c r="P42" s="377">
        <v>1513888956</v>
      </c>
      <c r="Q42" s="377">
        <v>1660152851</v>
      </c>
      <c r="R42" s="377">
        <v>2307593028</v>
      </c>
      <c r="S42" s="377">
        <v>2618538149</v>
      </c>
      <c r="T42" s="377">
        <v>1904711487</v>
      </c>
      <c r="U42" s="377">
        <v>1227313883</v>
      </c>
      <c r="V42" s="377">
        <v>1550708888</v>
      </c>
      <c r="W42" s="378">
        <v>1722684065</v>
      </c>
      <c r="X42" s="379">
        <v>1560635678</v>
      </c>
    </row>
    <row r="43" spans="1:26" ht="16.5" x14ac:dyDescent="0.15">
      <c r="A43" s="433"/>
      <c r="B43" s="436" t="s">
        <v>119</v>
      </c>
      <c r="C43" s="437"/>
      <c r="D43" s="455"/>
      <c r="E43" s="376">
        <f>E41+E42</f>
        <v>555195208</v>
      </c>
      <c r="F43" s="376">
        <f>F41+F42</f>
        <v>555438993</v>
      </c>
      <c r="G43" s="376">
        <f t="shared" ref="G43:X43" si="7">G41+G42</f>
        <v>527976802</v>
      </c>
      <c r="H43" s="376">
        <f t="shared" si="7"/>
        <v>694211223</v>
      </c>
      <c r="I43" s="376">
        <f t="shared" si="7"/>
        <v>954570492</v>
      </c>
      <c r="J43" s="376">
        <f t="shared" si="7"/>
        <v>1178027797</v>
      </c>
      <c r="K43" s="376">
        <f t="shared" si="7"/>
        <v>1595807743</v>
      </c>
      <c r="L43" s="376">
        <f t="shared" si="7"/>
        <v>2506927188</v>
      </c>
      <c r="M43" s="376">
        <f t="shared" si="7"/>
        <v>3103592590</v>
      </c>
      <c r="N43" s="376">
        <f t="shared" si="7"/>
        <v>1132019155</v>
      </c>
      <c r="O43" s="376">
        <f t="shared" si="7"/>
        <v>2114774918</v>
      </c>
      <c r="P43" s="376">
        <f t="shared" si="7"/>
        <v>2454539524</v>
      </c>
      <c r="Q43" s="376">
        <f t="shared" si="7"/>
        <v>2665228313</v>
      </c>
      <c r="R43" s="376">
        <f t="shared" si="7"/>
        <v>3376938394</v>
      </c>
      <c r="S43" s="376">
        <f t="shared" si="7"/>
        <v>3590388163</v>
      </c>
      <c r="T43" s="376">
        <f t="shared" si="7"/>
        <v>2522370191</v>
      </c>
      <c r="U43" s="376">
        <f t="shared" si="7"/>
        <v>1781975360</v>
      </c>
      <c r="V43" s="376">
        <f t="shared" si="7"/>
        <v>2224430429</v>
      </c>
      <c r="W43" s="380">
        <f t="shared" si="7"/>
        <v>2528156564</v>
      </c>
      <c r="X43" s="381">
        <f t="shared" si="7"/>
        <v>2343228013</v>
      </c>
    </row>
    <row r="44" spans="1:26" ht="16.5" x14ac:dyDescent="0.15">
      <c r="A44" s="433"/>
      <c r="B44" s="438" t="s">
        <v>184</v>
      </c>
      <c r="C44" s="439"/>
      <c r="D44" s="456"/>
      <c r="E44" s="369">
        <f>E41-E42</f>
        <v>-432386468</v>
      </c>
      <c r="F44" s="369">
        <f>F41-F42</f>
        <v>-381398221</v>
      </c>
      <c r="G44" s="369">
        <f t="shared" ref="G44:X44" si="8">G41-G42</f>
        <v>-291652816</v>
      </c>
      <c r="H44" s="369">
        <f t="shared" si="8"/>
        <v>-286220239</v>
      </c>
      <c r="I44" s="369">
        <f t="shared" si="8"/>
        <v>-280034390</v>
      </c>
      <c r="J44" s="369">
        <f t="shared" si="8"/>
        <v>-187402481</v>
      </c>
      <c r="K44" s="369">
        <f t="shared" si="8"/>
        <v>46914839</v>
      </c>
      <c r="L44" s="369">
        <f t="shared" si="8"/>
        <v>23906570</v>
      </c>
      <c r="M44" s="369">
        <f t="shared" si="8"/>
        <v>324971880</v>
      </c>
      <c r="N44" s="369">
        <f t="shared" si="8"/>
        <v>-518991639</v>
      </c>
      <c r="O44" s="369">
        <f t="shared" si="8"/>
        <v>-709284940</v>
      </c>
      <c r="P44" s="369">
        <f t="shared" si="8"/>
        <v>-573238388</v>
      </c>
      <c r="Q44" s="369">
        <f t="shared" si="8"/>
        <v>-655077389</v>
      </c>
      <c r="R44" s="369">
        <f t="shared" si="8"/>
        <v>-1238247662</v>
      </c>
      <c r="S44" s="369">
        <f t="shared" si="8"/>
        <v>-1646688135</v>
      </c>
      <c r="T44" s="369">
        <f t="shared" si="8"/>
        <v>-1287052783</v>
      </c>
      <c r="U44" s="369">
        <f t="shared" si="8"/>
        <v>-672652406</v>
      </c>
      <c r="V44" s="369">
        <f t="shared" si="8"/>
        <v>-876987347</v>
      </c>
      <c r="W44" s="369">
        <f t="shared" si="8"/>
        <v>-917211566</v>
      </c>
      <c r="X44" s="359">
        <f t="shared" si="8"/>
        <v>-778043343</v>
      </c>
    </row>
    <row r="45" spans="1:26" ht="16.5" x14ac:dyDescent="0.15">
      <c r="A45" s="432" t="s">
        <v>13</v>
      </c>
      <c r="B45" s="453" t="s">
        <v>185</v>
      </c>
      <c r="C45" s="382" t="s">
        <v>111</v>
      </c>
      <c r="D45" s="450" t="s">
        <v>11</v>
      </c>
      <c r="E45" s="363">
        <v>3179</v>
      </c>
      <c r="F45" s="363">
        <v>2541</v>
      </c>
      <c r="G45" s="363">
        <v>3533</v>
      </c>
      <c r="H45" s="363">
        <v>9724</v>
      </c>
      <c r="I45" s="363">
        <v>13782</v>
      </c>
      <c r="J45" s="363">
        <v>17880</v>
      </c>
      <c r="K45" s="363">
        <v>29993</v>
      </c>
      <c r="L45" s="363">
        <v>44801</v>
      </c>
      <c r="M45" s="363">
        <v>55663</v>
      </c>
      <c r="N45" s="363">
        <v>43281</v>
      </c>
      <c r="O45" s="363">
        <v>52616</v>
      </c>
      <c r="P45" s="363">
        <v>66851</v>
      </c>
      <c r="Q45" s="363">
        <v>48822</v>
      </c>
      <c r="R45" s="363">
        <v>86507</v>
      </c>
      <c r="S45" s="363">
        <v>57082</v>
      </c>
      <c r="T45" s="363">
        <v>22085</v>
      </c>
      <c r="U45" s="363">
        <v>22314</v>
      </c>
      <c r="V45" s="363">
        <v>36757</v>
      </c>
      <c r="W45" s="383">
        <v>31377</v>
      </c>
      <c r="X45" s="384">
        <v>21923</v>
      </c>
    </row>
    <row r="46" spans="1:26" ht="16.5" x14ac:dyDescent="0.15">
      <c r="A46" s="433"/>
      <c r="B46" s="454"/>
      <c r="C46" s="385" t="s">
        <v>112</v>
      </c>
      <c r="D46" s="451"/>
      <c r="E46" s="353">
        <v>2140</v>
      </c>
      <c r="F46" s="353">
        <v>2111</v>
      </c>
      <c r="G46" s="353">
        <v>1618</v>
      </c>
      <c r="H46" s="353">
        <v>3816</v>
      </c>
      <c r="I46" s="353">
        <v>6580</v>
      </c>
      <c r="J46" s="353">
        <v>9053</v>
      </c>
      <c r="K46" s="353">
        <v>17451</v>
      </c>
      <c r="L46" s="353">
        <v>17789</v>
      </c>
      <c r="M46" s="353">
        <v>29413</v>
      </c>
      <c r="N46" s="353">
        <v>26738</v>
      </c>
      <c r="O46" s="353">
        <v>20891</v>
      </c>
      <c r="P46" s="353">
        <v>23510</v>
      </c>
      <c r="Q46" s="353">
        <v>31186</v>
      </c>
      <c r="R46" s="353">
        <v>79500</v>
      </c>
      <c r="S46" s="353">
        <v>22662</v>
      </c>
      <c r="T46" s="353">
        <v>8438</v>
      </c>
      <c r="U46" s="353">
        <v>8703</v>
      </c>
      <c r="V46" s="353">
        <v>22485</v>
      </c>
      <c r="W46" s="367">
        <v>10835</v>
      </c>
      <c r="X46" s="368">
        <v>7224</v>
      </c>
    </row>
    <row r="47" spans="1:26" ht="16.5" x14ac:dyDescent="0.15">
      <c r="A47" s="433"/>
      <c r="B47" s="454"/>
      <c r="C47" s="385" t="s">
        <v>14</v>
      </c>
      <c r="D47" s="451"/>
      <c r="E47" s="353">
        <v>1</v>
      </c>
      <c r="F47" s="353">
        <v>65</v>
      </c>
      <c r="G47" s="353">
        <v>17</v>
      </c>
      <c r="H47" s="353">
        <v>5591</v>
      </c>
      <c r="I47" s="353">
        <v>5071</v>
      </c>
      <c r="J47" s="353">
        <v>6875</v>
      </c>
      <c r="K47" s="353">
        <v>10772</v>
      </c>
      <c r="L47" s="353">
        <v>15600</v>
      </c>
      <c r="M47" s="353">
        <v>24654</v>
      </c>
      <c r="N47" s="353">
        <v>7570</v>
      </c>
      <c r="O47" s="353">
        <v>14049</v>
      </c>
      <c r="P47" s="353">
        <v>15560</v>
      </c>
      <c r="Q47" s="353">
        <v>15558</v>
      </c>
      <c r="R47" s="353">
        <v>11416</v>
      </c>
      <c r="S47" s="353">
        <v>14455</v>
      </c>
      <c r="T47" s="353">
        <v>5903</v>
      </c>
      <c r="U47" s="353">
        <v>10839</v>
      </c>
      <c r="V47" s="353">
        <v>11678</v>
      </c>
      <c r="W47" s="367">
        <v>13934</v>
      </c>
      <c r="X47" s="368">
        <v>14210</v>
      </c>
    </row>
    <row r="48" spans="1:26" ht="16.5" x14ac:dyDescent="0.15">
      <c r="A48" s="433"/>
      <c r="B48" s="455"/>
      <c r="C48" s="386" t="s">
        <v>15</v>
      </c>
      <c r="D48" s="451"/>
      <c r="E48" s="387">
        <v>1037</v>
      </c>
      <c r="F48" s="387">
        <v>365</v>
      </c>
      <c r="G48" s="387">
        <v>1898</v>
      </c>
      <c r="H48" s="387">
        <v>318</v>
      </c>
      <c r="I48" s="387">
        <v>2131</v>
      </c>
      <c r="J48" s="387">
        <v>1952</v>
      </c>
      <c r="K48" s="387">
        <v>1770</v>
      </c>
      <c r="L48" s="387">
        <v>11412</v>
      </c>
      <c r="M48" s="387">
        <v>1595</v>
      </c>
      <c r="N48" s="387">
        <v>8973</v>
      </c>
      <c r="O48" s="387">
        <v>17676</v>
      </c>
      <c r="P48" s="387">
        <v>27781</v>
      </c>
      <c r="Q48" s="387">
        <v>2079</v>
      </c>
      <c r="R48" s="387">
        <v>-4409</v>
      </c>
      <c r="S48" s="387">
        <v>19965</v>
      </c>
      <c r="T48" s="387">
        <v>7744</v>
      </c>
      <c r="U48" s="387">
        <v>2773</v>
      </c>
      <c r="V48" s="387">
        <v>2594</v>
      </c>
      <c r="W48" s="388">
        <v>6607</v>
      </c>
      <c r="X48" s="389">
        <v>489</v>
      </c>
    </row>
    <row r="49" spans="1:25" ht="16.5" x14ac:dyDescent="0.15">
      <c r="A49" s="433"/>
      <c r="B49" s="458" t="s">
        <v>113</v>
      </c>
      <c r="C49" s="390" t="s">
        <v>111</v>
      </c>
      <c r="D49" s="451"/>
      <c r="E49" s="349">
        <v>2678</v>
      </c>
      <c r="F49" s="349">
        <v>2847</v>
      </c>
      <c r="G49" s="349">
        <v>3474</v>
      </c>
      <c r="H49" s="349">
        <v>7929</v>
      </c>
      <c r="I49" s="349">
        <v>15403</v>
      </c>
      <c r="J49" s="349">
        <v>15508</v>
      </c>
      <c r="K49" s="349">
        <v>37595</v>
      </c>
      <c r="L49" s="349">
        <v>55874</v>
      </c>
      <c r="M49" s="349">
        <v>74783</v>
      </c>
      <c r="N49" s="349">
        <v>36583</v>
      </c>
      <c r="O49" s="349">
        <v>43168</v>
      </c>
      <c r="P49" s="349">
        <v>55084</v>
      </c>
      <c r="Q49" s="349">
        <v>50588</v>
      </c>
      <c r="R49" s="349">
        <v>69219</v>
      </c>
      <c r="S49" s="349">
        <v>22031</v>
      </c>
      <c r="T49" s="349">
        <v>6853</v>
      </c>
      <c r="U49" s="349">
        <v>32539</v>
      </c>
      <c r="V49" s="349">
        <v>28557</v>
      </c>
      <c r="W49" s="391">
        <v>8785</v>
      </c>
      <c r="X49" s="392">
        <v>31975</v>
      </c>
      <c r="Y49" s="18"/>
    </row>
    <row r="50" spans="1:25" ht="16.5" x14ac:dyDescent="0.15">
      <c r="A50" s="433"/>
      <c r="B50" s="459"/>
      <c r="C50" s="393" t="s">
        <v>112</v>
      </c>
      <c r="D50" s="451"/>
      <c r="E50" s="353">
        <v>1580</v>
      </c>
      <c r="F50" s="353">
        <v>1606</v>
      </c>
      <c r="G50" s="353">
        <v>2491</v>
      </c>
      <c r="H50" s="353">
        <v>-1911</v>
      </c>
      <c r="I50" s="353">
        <v>8646</v>
      </c>
      <c r="J50" s="353">
        <v>3671</v>
      </c>
      <c r="K50" s="353">
        <v>14886</v>
      </c>
      <c r="L50" s="353">
        <v>27395</v>
      </c>
      <c r="M50" s="353">
        <v>35393</v>
      </c>
      <c r="N50" s="353">
        <v>7727</v>
      </c>
      <c r="O50" s="353">
        <v>10040</v>
      </c>
      <c r="P50" s="353">
        <v>11885</v>
      </c>
      <c r="Q50" s="353">
        <v>-32</v>
      </c>
      <c r="R50" s="353">
        <v>10668</v>
      </c>
      <c r="S50" s="353">
        <v>1421</v>
      </c>
      <c r="T50" s="353">
        <v>-468</v>
      </c>
      <c r="U50" s="353">
        <v>18477</v>
      </c>
      <c r="V50" s="353">
        <v>9891</v>
      </c>
      <c r="W50" s="367">
        <v>-6655</v>
      </c>
      <c r="X50" s="368">
        <v>9325</v>
      </c>
      <c r="Y50" s="18"/>
    </row>
    <row r="51" spans="1:25" ht="16.5" x14ac:dyDescent="0.15">
      <c r="A51" s="433"/>
      <c r="B51" s="459"/>
      <c r="C51" s="393" t="s">
        <v>14</v>
      </c>
      <c r="D51" s="451"/>
      <c r="E51" s="353">
        <v>95</v>
      </c>
      <c r="F51" s="353">
        <v>431</v>
      </c>
      <c r="G51" s="353">
        <v>657</v>
      </c>
      <c r="H51" s="353">
        <v>7065</v>
      </c>
      <c r="I51" s="353">
        <v>5330</v>
      </c>
      <c r="J51" s="353">
        <v>9361</v>
      </c>
      <c r="K51" s="353">
        <v>14716</v>
      </c>
      <c r="L51" s="353">
        <v>22266</v>
      </c>
      <c r="M51" s="353">
        <v>33449</v>
      </c>
      <c r="N51" s="353">
        <v>15434</v>
      </c>
      <c r="O51" s="353">
        <v>18644</v>
      </c>
      <c r="P51" s="353">
        <v>21273</v>
      </c>
      <c r="Q51" s="353">
        <v>23542</v>
      </c>
      <c r="R51" s="353">
        <v>21689</v>
      </c>
      <c r="S51" s="353">
        <v>21678</v>
      </c>
      <c r="T51" s="353">
        <v>11188</v>
      </c>
      <c r="U51" s="353">
        <v>17238</v>
      </c>
      <c r="V51" s="353">
        <v>16710</v>
      </c>
      <c r="W51" s="367">
        <v>16567</v>
      </c>
      <c r="X51" s="368">
        <v>19521</v>
      </c>
      <c r="Y51" s="18"/>
    </row>
    <row r="52" spans="1:25" ht="17.25" thickBot="1" x14ac:dyDescent="0.2">
      <c r="A52" s="457"/>
      <c r="B52" s="460"/>
      <c r="C52" s="394" t="s">
        <v>15</v>
      </c>
      <c r="D52" s="452"/>
      <c r="E52" s="395">
        <v>1004</v>
      </c>
      <c r="F52" s="395">
        <v>811</v>
      </c>
      <c r="G52" s="395">
        <v>325</v>
      </c>
      <c r="H52" s="395">
        <v>2774</v>
      </c>
      <c r="I52" s="395">
        <v>1427</v>
      </c>
      <c r="J52" s="395">
        <v>2476</v>
      </c>
      <c r="K52" s="395">
        <v>7993</v>
      </c>
      <c r="L52" s="395">
        <v>6213</v>
      </c>
      <c r="M52" s="395">
        <v>5941</v>
      </c>
      <c r="N52" s="395">
        <v>13422</v>
      </c>
      <c r="O52" s="395">
        <v>14484</v>
      </c>
      <c r="P52" s="395">
        <v>21926</v>
      </c>
      <c r="Q52" s="395">
        <v>27078</v>
      </c>
      <c r="R52" s="395">
        <v>36861</v>
      </c>
      <c r="S52" s="395">
        <v>-1068</v>
      </c>
      <c r="T52" s="395">
        <v>-3866</v>
      </c>
      <c r="U52" s="395">
        <v>-3176</v>
      </c>
      <c r="V52" s="395">
        <v>1956</v>
      </c>
      <c r="W52" s="396">
        <v>-1128</v>
      </c>
      <c r="X52" s="397">
        <v>3128</v>
      </c>
      <c r="Y52" s="18"/>
    </row>
    <row r="53" spans="1:25" ht="16.5" x14ac:dyDescent="0.15">
      <c r="A53" s="1" t="s">
        <v>283</v>
      </c>
      <c r="B53" s="2"/>
      <c r="C53" s="1"/>
      <c r="D53" s="2"/>
      <c r="E53" s="3"/>
      <c r="F53" s="3"/>
      <c r="G53" s="3"/>
      <c r="H53" s="3"/>
      <c r="I53" s="3"/>
      <c r="J53" s="3"/>
      <c r="K53" s="3"/>
      <c r="L53" s="3"/>
      <c r="M53" s="3"/>
      <c r="N53" s="3"/>
      <c r="O53" s="3"/>
      <c r="P53" s="3"/>
      <c r="Q53" s="3"/>
      <c r="R53" s="3"/>
      <c r="S53" s="11"/>
      <c r="T53" s="11"/>
      <c r="U53" s="11"/>
      <c r="V53" s="11"/>
      <c r="W53" s="11"/>
      <c r="X53" s="11"/>
      <c r="Y53" s="18"/>
    </row>
    <row r="54" spans="1:25" ht="16.5" x14ac:dyDescent="0.15">
      <c r="A54" s="1" t="s">
        <v>174</v>
      </c>
      <c r="B54" s="18"/>
      <c r="D54" s="2"/>
      <c r="E54" s="6"/>
      <c r="F54" s="6"/>
      <c r="G54" s="6"/>
      <c r="H54" s="6"/>
      <c r="I54" s="6"/>
      <c r="J54" s="6"/>
      <c r="K54" s="6"/>
      <c r="L54" s="6"/>
      <c r="M54" s="6"/>
      <c r="N54" s="6"/>
      <c r="O54" s="6"/>
      <c r="P54" s="6"/>
      <c r="Q54" s="6"/>
      <c r="R54" s="6"/>
      <c r="S54" s="6"/>
      <c r="T54" s="131"/>
      <c r="U54" s="6"/>
      <c r="V54" s="6"/>
      <c r="W54" s="6"/>
      <c r="X54" s="6"/>
      <c r="Y54" s="18"/>
    </row>
    <row r="55" spans="1:25" ht="16.5" x14ac:dyDescent="0.15">
      <c r="A55" s="289" t="s">
        <v>291</v>
      </c>
      <c r="B55" s="18"/>
      <c r="D55" s="2"/>
      <c r="E55" s="6"/>
      <c r="F55" s="6"/>
      <c r="G55" s="6"/>
      <c r="H55" s="6"/>
      <c r="I55" s="6"/>
      <c r="J55" s="6"/>
      <c r="K55" s="6"/>
      <c r="L55" s="6"/>
      <c r="M55" s="6"/>
      <c r="N55" s="6"/>
      <c r="O55" s="6"/>
      <c r="P55" s="6"/>
      <c r="Q55" s="6"/>
      <c r="R55" s="6"/>
      <c r="S55" s="6"/>
      <c r="T55" s="6"/>
      <c r="U55" s="6"/>
      <c r="V55" s="131"/>
      <c r="W55" s="131"/>
      <c r="X55" s="131"/>
      <c r="Y55" s="18"/>
    </row>
    <row r="56" spans="1:25" ht="16.5" x14ac:dyDescent="0.15">
      <c r="A56" s="1" t="s">
        <v>67</v>
      </c>
      <c r="E56" s="148"/>
      <c r="F56" s="148"/>
      <c r="G56" s="148"/>
      <c r="H56" s="148"/>
      <c r="I56" s="148"/>
      <c r="J56" s="148"/>
      <c r="K56" s="148"/>
      <c r="L56" s="148"/>
      <c r="M56" s="148"/>
      <c r="N56" s="148"/>
      <c r="O56" s="148"/>
      <c r="P56" s="148"/>
      <c r="Q56" s="148"/>
      <c r="R56" s="148"/>
      <c r="S56" s="148"/>
      <c r="T56" s="148"/>
      <c r="U56" s="148"/>
      <c r="V56" s="148"/>
      <c r="W56" s="148"/>
      <c r="X56" s="148"/>
    </row>
    <row r="57" spans="1:25" ht="16.5" x14ac:dyDescent="0.15">
      <c r="A57" s="1" t="s">
        <v>78</v>
      </c>
      <c r="B57" s="2"/>
      <c r="C57" s="1"/>
      <c r="D57" s="2"/>
      <c r="E57" s="3"/>
      <c r="F57" s="3"/>
      <c r="G57" s="3"/>
      <c r="H57" s="3"/>
      <c r="I57" s="3"/>
      <c r="J57" s="3"/>
      <c r="K57" s="3"/>
      <c r="L57" s="3"/>
      <c r="M57" s="3"/>
      <c r="N57" s="3"/>
      <c r="O57" s="3"/>
      <c r="P57" s="3"/>
      <c r="Q57" s="3"/>
      <c r="R57" s="3"/>
      <c r="S57" s="3"/>
      <c r="T57" s="3"/>
      <c r="U57" s="36"/>
      <c r="V57" s="36"/>
      <c r="W57" s="36"/>
      <c r="X57" s="36"/>
      <c r="Y57" s="18"/>
    </row>
    <row r="58" spans="1:25" ht="16.5" x14ac:dyDescent="0.15">
      <c r="A58" s="289" t="s">
        <v>299</v>
      </c>
      <c r="B58" s="18"/>
      <c r="D58" s="2"/>
      <c r="E58" s="6"/>
      <c r="F58" s="6"/>
      <c r="G58" s="6"/>
      <c r="H58" s="6"/>
      <c r="I58" s="6"/>
      <c r="J58" s="6"/>
      <c r="K58" s="6"/>
      <c r="L58" s="6"/>
      <c r="M58" s="6"/>
      <c r="N58" s="6"/>
      <c r="O58" s="6"/>
      <c r="P58" s="6"/>
      <c r="Q58" s="6"/>
      <c r="R58" s="6"/>
      <c r="S58" s="6"/>
      <c r="T58" s="6"/>
      <c r="U58" s="6"/>
      <c r="V58" s="6"/>
      <c r="W58" s="6"/>
      <c r="X58" s="6"/>
      <c r="Y58" s="6"/>
    </row>
    <row r="59" spans="1:25" ht="16.5" x14ac:dyDescent="0.15">
      <c r="A59" s="289" t="s">
        <v>300</v>
      </c>
      <c r="B59" s="18"/>
      <c r="D59" s="2"/>
      <c r="E59" s="6"/>
      <c r="F59" s="6"/>
      <c r="G59" s="6"/>
      <c r="H59" s="6"/>
      <c r="I59" s="6"/>
      <c r="J59" s="6"/>
      <c r="K59" s="6"/>
      <c r="L59" s="6"/>
      <c r="M59" s="6"/>
      <c r="N59" s="6"/>
      <c r="O59" s="6"/>
      <c r="P59" s="6"/>
      <c r="Q59" s="6"/>
      <c r="R59" s="6"/>
      <c r="S59" s="6"/>
      <c r="T59" s="6"/>
      <c r="U59" s="6"/>
      <c r="V59" s="6"/>
      <c r="W59" s="6"/>
      <c r="X59" s="6"/>
      <c r="Y59" s="6"/>
    </row>
    <row r="60" spans="1:25" ht="16.5" x14ac:dyDescent="0.15">
      <c r="A60" s="289" t="s">
        <v>301</v>
      </c>
      <c r="B60" s="2"/>
      <c r="C60" s="1"/>
      <c r="D60" s="2"/>
      <c r="E60" s="3"/>
      <c r="F60" s="3"/>
      <c r="G60" s="3"/>
      <c r="H60" s="3"/>
      <c r="I60" s="3"/>
      <c r="J60" s="3"/>
      <c r="K60" s="3"/>
      <c r="L60" s="3"/>
      <c r="M60" s="3"/>
      <c r="N60" s="3"/>
      <c r="O60" s="3"/>
      <c r="P60" s="3"/>
      <c r="Q60" s="3"/>
      <c r="R60" s="3"/>
      <c r="S60" s="3"/>
      <c r="T60" s="3"/>
      <c r="U60" s="36"/>
      <c r="V60" s="36"/>
      <c r="W60" s="36"/>
      <c r="X60" s="36"/>
      <c r="Y60" s="18"/>
    </row>
    <row r="61" spans="1:25" ht="16.5" x14ac:dyDescent="0.15">
      <c r="A61" s="207" t="s">
        <v>302</v>
      </c>
      <c r="B61" s="18"/>
      <c r="D61" s="2"/>
      <c r="E61" s="6"/>
      <c r="F61" s="6"/>
      <c r="G61" s="6"/>
      <c r="H61" s="6"/>
      <c r="I61" s="6"/>
      <c r="J61" s="6"/>
      <c r="K61" s="6"/>
      <c r="L61" s="6"/>
      <c r="M61" s="6"/>
      <c r="N61" s="6"/>
      <c r="O61" s="6"/>
      <c r="P61" s="6"/>
      <c r="Q61" s="6"/>
      <c r="R61" s="6"/>
      <c r="S61" s="6"/>
      <c r="T61" s="6"/>
      <c r="U61" s="6"/>
      <c r="V61" s="6"/>
      <c r="W61" s="6"/>
      <c r="X61" s="6"/>
      <c r="Y61" s="6"/>
    </row>
    <row r="62" spans="1:25" ht="16.5" x14ac:dyDescent="0.15">
      <c r="A62" s="289" t="s">
        <v>306</v>
      </c>
      <c r="B62" s="18"/>
      <c r="D62" s="2"/>
      <c r="E62" s="6"/>
      <c r="F62" s="6"/>
      <c r="G62" s="6"/>
      <c r="H62" s="6"/>
      <c r="I62" s="6"/>
      <c r="J62" s="6"/>
      <c r="K62" s="6"/>
      <c r="L62" s="6"/>
      <c r="M62" s="6"/>
      <c r="N62" s="6"/>
      <c r="O62" s="6"/>
      <c r="P62" s="6"/>
      <c r="Q62" s="6"/>
      <c r="R62" s="6"/>
      <c r="S62" s="6"/>
      <c r="T62" s="6"/>
      <c r="U62" s="6"/>
      <c r="V62" s="6"/>
      <c r="W62" s="6"/>
      <c r="X62" s="6"/>
      <c r="Y62" s="6"/>
    </row>
    <row r="63" spans="1:25" x14ac:dyDescent="0.15">
      <c r="B63" s="18"/>
      <c r="D63" s="2"/>
      <c r="E63" s="6"/>
      <c r="F63" s="6"/>
      <c r="G63" s="6"/>
      <c r="H63" s="6"/>
      <c r="I63" s="6"/>
      <c r="J63" s="6"/>
      <c r="K63" s="6"/>
      <c r="L63" s="6"/>
      <c r="M63" s="6"/>
      <c r="N63" s="6"/>
      <c r="O63" s="6"/>
      <c r="P63" s="6"/>
      <c r="Q63" s="6"/>
      <c r="R63" s="6"/>
      <c r="S63" s="6"/>
      <c r="T63" s="6"/>
      <c r="U63" s="6"/>
      <c r="V63" s="6"/>
      <c r="W63" s="6"/>
      <c r="X63" s="6"/>
      <c r="Y63" s="6"/>
    </row>
    <row r="64" spans="1:25" ht="16.5" x14ac:dyDescent="0.15">
      <c r="A64" s="181" t="s">
        <v>303</v>
      </c>
      <c r="B64" s="18"/>
      <c r="D64" s="2"/>
      <c r="E64" s="6"/>
      <c r="F64" s="6"/>
      <c r="G64" s="6"/>
      <c r="H64" s="6"/>
      <c r="I64" s="6"/>
      <c r="J64" s="6"/>
      <c r="K64" s="6"/>
      <c r="L64" s="6"/>
      <c r="M64" s="6"/>
      <c r="N64" s="6"/>
      <c r="O64" s="6"/>
      <c r="P64" s="6"/>
      <c r="Q64" s="6"/>
      <c r="R64" s="6"/>
      <c r="S64" s="6"/>
      <c r="T64" s="6"/>
      <c r="U64" s="6"/>
      <c r="V64" s="6"/>
      <c r="W64" s="6"/>
      <c r="X64" s="6"/>
      <c r="Y64" s="6"/>
    </row>
    <row r="65" spans="5:26" x14ac:dyDescent="0.15">
      <c r="L65" s="6"/>
      <c r="M65" s="6"/>
      <c r="N65" s="6"/>
      <c r="O65" s="6"/>
      <c r="P65" s="6"/>
      <c r="Q65" s="6"/>
      <c r="R65" s="6"/>
      <c r="S65" s="6"/>
      <c r="T65" s="6"/>
      <c r="U65" s="6"/>
      <c r="V65" s="6"/>
      <c r="W65" s="6"/>
      <c r="X65" s="6"/>
      <c r="Y65" s="6"/>
    </row>
    <row r="66" spans="5:26" x14ac:dyDescent="0.15">
      <c r="L66" s="6"/>
      <c r="M66" s="6"/>
      <c r="N66" s="6"/>
      <c r="O66" s="6"/>
      <c r="P66" s="6"/>
      <c r="Q66" s="6"/>
      <c r="R66" s="6"/>
      <c r="S66" s="6"/>
      <c r="T66" s="6"/>
      <c r="U66" s="6"/>
      <c r="V66" s="6"/>
      <c r="W66" s="6"/>
      <c r="X66" s="6"/>
      <c r="Y66" s="6"/>
    </row>
    <row r="67" spans="5:26" x14ac:dyDescent="0.15">
      <c r="L67" s="6"/>
      <c r="M67" s="6"/>
      <c r="N67" s="6"/>
      <c r="O67" s="6"/>
      <c r="P67" s="6"/>
      <c r="Q67" s="6"/>
      <c r="R67" s="6"/>
      <c r="S67" s="6"/>
      <c r="T67" s="6"/>
      <c r="U67" s="6"/>
      <c r="V67" s="6"/>
      <c r="W67" s="6"/>
      <c r="X67" s="6"/>
      <c r="Y67" s="6"/>
    </row>
    <row r="68" spans="5:26" x14ac:dyDescent="0.15">
      <c r="E68" s="128"/>
      <c r="F68" s="128"/>
      <c r="G68" s="128"/>
      <c r="H68" s="128"/>
      <c r="I68" s="128"/>
      <c r="J68" s="128"/>
      <c r="K68" s="128"/>
      <c r="L68" s="128"/>
      <c r="M68" s="128"/>
      <c r="N68" s="128"/>
      <c r="O68" s="128"/>
      <c r="P68" s="128"/>
      <c r="Q68" s="128"/>
      <c r="R68" s="128"/>
      <c r="S68" s="128"/>
      <c r="T68" s="128"/>
      <c r="U68" s="128"/>
      <c r="V68" s="128"/>
      <c r="W68" s="128"/>
      <c r="X68" s="128"/>
    </row>
    <row r="70" spans="5:26" x14ac:dyDescent="0.15">
      <c r="E70" s="302"/>
      <c r="F70" s="302"/>
      <c r="G70" s="302"/>
      <c r="H70" s="302"/>
      <c r="I70" s="302"/>
      <c r="J70" s="302"/>
      <c r="K70" s="302"/>
      <c r="L70" s="302"/>
      <c r="M70" s="302"/>
      <c r="N70" s="302"/>
      <c r="O70" s="302"/>
      <c r="P70" s="302"/>
      <c r="Q70" s="302"/>
      <c r="R70" s="302"/>
      <c r="S70" s="302"/>
      <c r="T70" s="302"/>
      <c r="U70" s="302"/>
      <c r="V70" s="302"/>
      <c r="W70" s="302"/>
      <c r="X70" s="302"/>
      <c r="Y70" s="128"/>
      <c r="Z70" s="128"/>
    </row>
    <row r="71" spans="5:26" x14ac:dyDescent="0.15">
      <c r="E71" s="302"/>
      <c r="F71" s="302"/>
      <c r="G71" s="302"/>
      <c r="H71" s="302"/>
      <c r="I71" s="302"/>
      <c r="J71" s="302"/>
      <c r="K71" s="302"/>
      <c r="L71" s="302"/>
      <c r="M71" s="302"/>
      <c r="N71" s="302"/>
      <c r="O71" s="302"/>
      <c r="P71" s="302"/>
      <c r="R71" s="302"/>
      <c r="S71" s="302"/>
      <c r="U71" s="302"/>
      <c r="V71" s="302"/>
      <c r="W71" s="302"/>
      <c r="X71" s="302"/>
    </row>
    <row r="72" spans="5:26" x14ac:dyDescent="0.15">
      <c r="H72" s="302"/>
      <c r="I72" s="129"/>
      <c r="J72" s="129"/>
      <c r="K72" s="129"/>
      <c r="L72" s="129"/>
      <c r="M72" s="129"/>
      <c r="N72" s="129"/>
      <c r="O72" s="129"/>
      <c r="P72" s="129"/>
      <c r="Q72" s="129"/>
      <c r="R72" s="129"/>
      <c r="S72" s="129"/>
      <c r="T72" s="129"/>
      <c r="U72" s="129"/>
      <c r="V72" s="129"/>
      <c r="W72" s="129"/>
      <c r="X72" s="129"/>
      <c r="Y72" s="129"/>
    </row>
    <row r="73" spans="5:26" x14ac:dyDescent="0.15">
      <c r="E73" s="171"/>
      <c r="F73" s="171"/>
      <c r="G73" s="171"/>
      <c r="H73" s="171"/>
      <c r="I73" s="171"/>
      <c r="J73" s="171"/>
      <c r="K73" s="171"/>
      <c r="L73" s="171"/>
      <c r="M73" s="171"/>
      <c r="N73" s="171"/>
      <c r="O73" s="171"/>
      <c r="P73" s="171"/>
      <c r="Q73" s="171"/>
      <c r="R73" s="171"/>
      <c r="S73" s="171"/>
      <c r="T73" s="171"/>
      <c r="U73" s="171"/>
      <c r="V73" s="171"/>
      <c r="W73" s="171"/>
      <c r="X73" s="171"/>
      <c r="Y73" s="171"/>
    </row>
    <row r="76" spans="5:26" x14ac:dyDescent="0.15">
      <c r="E76" s="130"/>
      <c r="F76" s="130"/>
      <c r="G76" s="130"/>
      <c r="H76" s="130"/>
      <c r="I76" s="130"/>
      <c r="J76" s="130"/>
      <c r="K76" s="130"/>
      <c r="L76" s="130"/>
      <c r="M76" s="130"/>
      <c r="N76" s="130"/>
      <c r="O76" s="130"/>
      <c r="P76" s="130"/>
      <c r="Q76" s="130"/>
      <c r="R76" s="130"/>
      <c r="S76" s="130"/>
      <c r="T76" s="130"/>
      <c r="U76" s="130"/>
      <c r="V76" s="130"/>
      <c r="W76" s="130"/>
      <c r="X76" s="130"/>
    </row>
    <row r="77" spans="5:26" x14ac:dyDescent="0.15">
      <c r="E77" s="130"/>
      <c r="F77" s="130"/>
      <c r="G77" s="130"/>
      <c r="H77" s="130"/>
      <c r="I77" s="130"/>
      <c r="J77" s="130"/>
      <c r="K77" s="130"/>
      <c r="L77" s="130"/>
      <c r="M77" s="130"/>
      <c r="N77" s="130"/>
      <c r="O77" s="130"/>
      <c r="P77" s="130"/>
      <c r="Q77" s="130"/>
      <c r="R77" s="130"/>
      <c r="S77" s="130"/>
      <c r="T77" s="130"/>
      <c r="U77" s="130"/>
      <c r="V77" s="130"/>
      <c r="W77" s="130"/>
      <c r="X77" s="130"/>
    </row>
    <row r="81" spans="5:24" x14ac:dyDescent="0.15">
      <c r="E81" s="128"/>
      <c r="F81" s="128"/>
      <c r="G81" s="128"/>
      <c r="H81" s="128"/>
      <c r="I81" s="128"/>
      <c r="J81" s="128"/>
      <c r="K81" s="128"/>
      <c r="L81" s="128"/>
      <c r="M81" s="128"/>
      <c r="N81" s="128"/>
      <c r="O81" s="128"/>
      <c r="P81" s="128"/>
      <c r="Q81" s="128"/>
      <c r="R81" s="128"/>
      <c r="S81" s="128"/>
      <c r="T81" s="128"/>
      <c r="U81" s="128"/>
      <c r="V81" s="128"/>
      <c r="W81" s="128"/>
      <c r="X81" s="128"/>
    </row>
  </sheetData>
  <mergeCells count="48">
    <mergeCell ref="D31:D33"/>
    <mergeCell ref="B36:C36"/>
    <mergeCell ref="B33:C33"/>
    <mergeCell ref="B32:C32"/>
    <mergeCell ref="B31:C31"/>
    <mergeCell ref="B35:C35"/>
    <mergeCell ref="B34:C34"/>
    <mergeCell ref="A45:A52"/>
    <mergeCell ref="B45:B48"/>
    <mergeCell ref="B49:B52"/>
    <mergeCell ref="B3:C3"/>
    <mergeCell ref="B16:C17"/>
    <mergeCell ref="B26:C26"/>
    <mergeCell ref="B25:C25"/>
    <mergeCell ref="B24:C24"/>
    <mergeCell ref="B21:C21"/>
    <mergeCell ref="B20:C20"/>
    <mergeCell ref="B19:C19"/>
    <mergeCell ref="B18:C18"/>
    <mergeCell ref="A34:A35"/>
    <mergeCell ref="A18:A19"/>
    <mergeCell ref="A20:A21"/>
    <mergeCell ref="B6:C7"/>
    <mergeCell ref="D45:D52"/>
    <mergeCell ref="D37:D40"/>
    <mergeCell ref="B38:C38"/>
    <mergeCell ref="B40:C40"/>
    <mergeCell ref="B37:C37"/>
    <mergeCell ref="B39:C39"/>
    <mergeCell ref="D41:D44"/>
    <mergeCell ref="B8:C9"/>
    <mergeCell ref="B28:C28"/>
    <mergeCell ref="B29:C29"/>
    <mergeCell ref="A22:A23"/>
    <mergeCell ref="A3:A12"/>
    <mergeCell ref="A13:A17"/>
    <mergeCell ref="A24:A26"/>
    <mergeCell ref="A27:A30"/>
    <mergeCell ref="B30:C30"/>
    <mergeCell ref="B13:C14"/>
    <mergeCell ref="B15:C15"/>
    <mergeCell ref="A31:A33"/>
    <mergeCell ref="A37:A40"/>
    <mergeCell ref="A41:A44"/>
    <mergeCell ref="B41:C41"/>
    <mergeCell ref="B42:C42"/>
    <mergeCell ref="B43:C43"/>
    <mergeCell ref="B44:C44"/>
  </mergeCells>
  <phoneticPr fontId="3"/>
  <pageMargins left="0.78700000000000003" right="0.78700000000000003" top="0.98399999999999999" bottom="0.98399999999999999" header="0.51200000000000001" footer="0.51200000000000001"/>
  <pageSetup paperSize="8" scale="5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52"/>
  <sheetViews>
    <sheetView showGridLines="0" zoomScaleNormal="100" workbookViewId="0">
      <pane xSplit="4" ySplit="2" topLeftCell="E24" activePane="bottomRight" state="frozen"/>
      <selection activeCell="E3" sqref="E3"/>
      <selection pane="topRight" activeCell="E3" sqref="E3"/>
      <selection pane="bottomLeft" activeCell="E3" sqref="E3"/>
      <selection pane="bottomRight" activeCell="A34" sqref="A34"/>
    </sheetView>
  </sheetViews>
  <sheetFormatPr defaultRowHeight="12.75" x14ac:dyDescent="0.15"/>
  <cols>
    <col min="1" max="1" width="14.625" style="5" customWidth="1"/>
    <col min="2" max="2" width="11.375" style="4" customWidth="1"/>
    <col min="3" max="3" width="14.5" style="18" customWidth="1"/>
    <col min="4" max="4" width="23.625" style="4" customWidth="1"/>
    <col min="5" max="18" width="11.625" style="40" customWidth="1"/>
    <col min="19" max="24" width="11.625" style="9" customWidth="1"/>
    <col min="25" max="262" width="9" style="40"/>
    <col min="263" max="263" width="10.375" style="40" customWidth="1"/>
    <col min="264" max="264" width="9" style="40"/>
    <col min="265" max="267" width="9.125" style="40" bestFit="1" customWidth="1"/>
    <col min="268" max="268" width="9.5" style="40" bestFit="1" customWidth="1"/>
    <col min="269" max="270" width="9.125" style="40" bestFit="1" customWidth="1"/>
    <col min="271" max="275" width="9.5" style="40" bestFit="1" customWidth="1"/>
    <col min="276" max="276" width="9.5" style="40" customWidth="1"/>
    <col min="277" max="518" width="9" style="40"/>
    <col min="519" max="519" width="10.375" style="40" customWidth="1"/>
    <col min="520" max="520" width="9" style="40"/>
    <col min="521" max="523" width="9.125" style="40" bestFit="1" customWidth="1"/>
    <col min="524" max="524" width="9.5" style="40" bestFit="1" customWidth="1"/>
    <col min="525" max="526" width="9.125" style="40" bestFit="1" customWidth="1"/>
    <col min="527" max="531" width="9.5" style="40" bestFit="1" customWidth="1"/>
    <col min="532" max="532" width="9.5" style="40" customWidth="1"/>
    <col min="533" max="774" width="9" style="40"/>
    <col min="775" max="775" width="10.375" style="40" customWidth="1"/>
    <col min="776" max="776" width="9" style="40"/>
    <col min="777" max="779" width="9.125" style="40" bestFit="1" customWidth="1"/>
    <col min="780" max="780" width="9.5" style="40" bestFit="1" customWidth="1"/>
    <col min="781" max="782" width="9.125" style="40" bestFit="1" customWidth="1"/>
    <col min="783" max="787" width="9.5" style="40" bestFit="1" customWidth="1"/>
    <col min="788" max="788" width="9.5" style="40" customWidth="1"/>
    <col min="789" max="1030" width="9" style="40"/>
    <col min="1031" max="1031" width="10.375" style="40" customWidth="1"/>
    <col min="1032" max="1032" width="9" style="40"/>
    <col min="1033" max="1035" width="9.125" style="40" bestFit="1" customWidth="1"/>
    <col min="1036" max="1036" width="9.5" style="40" bestFit="1" customWidth="1"/>
    <col min="1037" max="1038" width="9.125" style="40" bestFit="1" customWidth="1"/>
    <col min="1039" max="1043" width="9.5" style="40" bestFit="1" customWidth="1"/>
    <col min="1044" max="1044" width="9.5" style="40" customWidth="1"/>
    <col min="1045" max="1286" width="9" style="40"/>
    <col min="1287" max="1287" width="10.375" style="40" customWidth="1"/>
    <col min="1288" max="1288" width="9" style="40"/>
    <col min="1289" max="1291" width="9.125" style="40" bestFit="1" customWidth="1"/>
    <col min="1292" max="1292" width="9.5" style="40" bestFit="1" customWidth="1"/>
    <col min="1293" max="1294" width="9.125" style="40" bestFit="1" customWidth="1"/>
    <col min="1295" max="1299" width="9.5" style="40" bestFit="1" customWidth="1"/>
    <col min="1300" max="1300" width="9.5" style="40" customWidth="1"/>
    <col min="1301" max="1542" width="9" style="40"/>
    <col min="1543" max="1543" width="10.375" style="40" customWidth="1"/>
    <col min="1544" max="1544" width="9" style="40"/>
    <col min="1545" max="1547" width="9.125" style="40" bestFit="1" customWidth="1"/>
    <col min="1548" max="1548" width="9.5" style="40" bestFit="1" customWidth="1"/>
    <col min="1549" max="1550" width="9.125" style="40" bestFit="1" customWidth="1"/>
    <col min="1551" max="1555" width="9.5" style="40" bestFit="1" customWidth="1"/>
    <col min="1556" max="1556" width="9.5" style="40" customWidth="1"/>
    <col min="1557" max="1798" width="9" style="40"/>
    <col min="1799" max="1799" width="10.375" style="40" customWidth="1"/>
    <col min="1800" max="1800" width="9" style="40"/>
    <col min="1801" max="1803" width="9.125" style="40" bestFit="1" customWidth="1"/>
    <col min="1804" max="1804" width="9.5" style="40" bestFit="1" customWidth="1"/>
    <col min="1805" max="1806" width="9.125" style="40" bestFit="1" customWidth="1"/>
    <col min="1807" max="1811" width="9.5" style="40" bestFit="1" customWidth="1"/>
    <col min="1812" max="1812" width="9.5" style="40" customWidth="1"/>
    <col min="1813" max="2054" width="9" style="40"/>
    <col min="2055" max="2055" width="10.375" style="40" customWidth="1"/>
    <col min="2056" max="2056" width="9" style="40"/>
    <col min="2057" max="2059" width="9.125" style="40" bestFit="1" customWidth="1"/>
    <col min="2060" max="2060" width="9.5" style="40" bestFit="1" customWidth="1"/>
    <col min="2061" max="2062" width="9.125" style="40" bestFit="1" customWidth="1"/>
    <col min="2063" max="2067" width="9.5" style="40" bestFit="1" customWidth="1"/>
    <col min="2068" max="2068" width="9.5" style="40" customWidth="1"/>
    <col min="2069" max="2310" width="9" style="40"/>
    <col min="2311" max="2311" width="10.375" style="40" customWidth="1"/>
    <col min="2312" max="2312" width="9" style="40"/>
    <col min="2313" max="2315" width="9.125" style="40" bestFit="1" customWidth="1"/>
    <col min="2316" max="2316" width="9.5" style="40" bestFit="1" customWidth="1"/>
    <col min="2317" max="2318" width="9.125" style="40" bestFit="1" customWidth="1"/>
    <col min="2319" max="2323" width="9.5" style="40" bestFit="1" customWidth="1"/>
    <col min="2324" max="2324" width="9.5" style="40" customWidth="1"/>
    <col min="2325" max="2566" width="9" style="40"/>
    <col min="2567" max="2567" width="10.375" style="40" customWidth="1"/>
    <col min="2568" max="2568" width="9" style="40"/>
    <col min="2569" max="2571" width="9.125" style="40" bestFit="1" customWidth="1"/>
    <col min="2572" max="2572" width="9.5" style="40" bestFit="1" customWidth="1"/>
    <col min="2573" max="2574" width="9.125" style="40" bestFit="1" customWidth="1"/>
    <col min="2575" max="2579" width="9.5" style="40" bestFit="1" customWidth="1"/>
    <col min="2580" max="2580" width="9.5" style="40" customWidth="1"/>
    <col min="2581" max="2822" width="9" style="40"/>
    <col min="2823" max="2823" width="10.375" style="40" customWidth="1"/>
    <col min="2824" max="2824" width="9" style="40"/>
    <col min="2825" max="2827" width="9.125" style="40" bestFit="1" customWidth="1"/>
    <col min="2828" max="2828" width="9.5" style="40" bestFit="1" customWidth="1"/>
    <col min="2829" max="2830" width="9.125" style="40" bestFit="1" customWidth="1"/>
    <col min="2831" max="2835" width="9.5" style="40" bestFit="1" customWidth="1"/>
    <col min="2836" max="2836" width="9.5" style="40" customWidth="1"/>
    <col min="2837" max="3078" width="9" style="40"/>
    <col min="3079" max="3079" width="10.375" style="40" customWidth="1"/>
    <col min="3080" max="3080" width="9" style="40"/>
    <col min="3081" max="3083" width="9.125" style="40" bestFit="1" customWidth="1"/>
    <col min="3084" max="3084" width="9.5" style="40" bestFit="1" customWidth="1"/>
    <col min="3085" max="3086" width="9.125" style="40" bestFit="1" customWidth="1"/>
    <col min="3087" max="3091" width="9.5" style="40" bestFit="1" customWidth="1"/>
    <col min="3092" max="3092" width="9.5" style="40" customWidth="1"/>
    <col min="3093" max="3334" width="9" style="40"/>
    <col min="3335" max="3335" width="10.375" style="40" customWidth="1"/>
    <col min="3336" max="3336" width="9" style="40"/>
    <col min="3337" max="3339" width="9.125" style="40" bestFit="1" customWidth="1"/>
    <col min="3340" max="3340" width="9.5" style="40" bestFit="1" customWidth="1"/>
    <col min="3341" max="3342" width="9.125" style="40" bestFit="1" customWidth="1"/>
    <col min="3343" max="3347" width="9.5" style="40" bestFit="1" customWidth="1"/>
    <col min="3348" max="3348" width="9.5" style="40" customWidth="1"/>
    <col min="3349" max="3590" width="9" style="40"/>
    <col min="3591" max="3591" width="10.375" style="40" customWidth="1"/>
    <col min="3592" max="3592" width="9" style="40"/>
    <col min="3593" max="3595" width="9.125" style="40" bestFit="1" customWidth="1"/>
    <col min="3596" max="3596" width="9.5" style="40" bestFit="1" customWidth="1"/>
    <col min="3597" max="3598" width="9.125" style="40" bestFit="1" customWidth="1"/>
    <col min="3599" max="3603" width="9.5" style="40" bestFit="1" customWidth="1"/>
    <col min="3604" max="3604" width="9.5" style="40" customWidth="1"/>
    <col min="3605" max="3846" width="9" style="40"/>
    <col min="3847" max="3847" width="10.375" style="40" customWidth="1"/>
    <col min="3848" max="3848" width="9" style="40"/>
    <col min="3849" max="3851" width="9.125" style="40" bestFit="1" customWidth="1"/>
    <col min="3852" max="3852" width="9.5" style="40" bestFit="1" customWidth="1"/>
    <col min="3853" max="3854" width="9.125" style="40" bestFit="1" customWidth="1"/>
    <col min="3855" max="3859" width="9.5" style="40" bestFit="1" customWidth="1"/>
    <col min="3860" max="3860" width="9.5" style="40" customWidth="1"/>
    <col min="3861" max="4102" width="9" style="40"/>
    <col min="4103" max="4103" width="10.375" style="40" customWidth="1"/>
    <col min="4104" max="4104" width="9" style="40"/>
    <col min="4105" max="4107" width="9.125" style="40" bestFit="1" customWidth="1"/>
    <col min="4108" max="4108" width="9.5" style="40" bestFit="1" customWidth="1"/>
    <col min="4109" max="4110" width="9.125" style="40" bestFit="1" customWidth="1"/>
    <col min="4111" max="4115" width="9.5" style="40" bestFit="1" customWidth="1"/>
    <col min="4116" max="4116" width="9.5" style="40" customWidth="1"/>
    <col min="4117" max="4358" width="9" style="40"/>
    <col min="4359" max="4359" width="10.375" style="40" customWidth="1"/>
    <col min="4360" max="4360" width="9" style="40"/>
    <col min="4361" max="4363" width="9.125" style="40" bestFit="1" customWidth="1"/>
    <col min="4364" max="4364" width="9.5" style="40" bestFit="1" customWidth="1"/>
    <col min="4365" max="4366" width="9.125" style="40" bestFit="1" customWidth="1"/>
    <col min="4367" max="4371" width="9.5" style="40" bestFit="1" customWidth="1"/>
    <col min="4372" max="4372" width="9.5" style="40" customWidth="1"/>
    <col min="4373" max="4614" width="9" style="40"/>
    <col min="4615" max="4615" width="10.375" style="40" customWidth="1"/>
    <col min="4616" max="4616" width="9" style="40"/>
    <col min="4617" max="4619" width="9.125" style="40" bestFit="1" customWidth="1"/>
    <col min="4620" max="4620" width="9.5" style="40" bestFit="1" customWidth="1"/>
    <col min="4621" max="4622" width="9.125" style="40" bestFit="1" customWidth="1"/>
    <col min="4623" max="4627" width="9.5" style="40" bestFit="1" customWidth="1"/>
    <col min="4628" max="4628" width="9.5" style="40" customWidth="1"/>
    <col min="4629" max="4870" width="9" style="40"/>
    <col min="4871" max="4871" width="10.375" style="40" customWidth="1"/>
    <col min="4872" max="4872" width="9" style="40"/>
    <col min="4873" max="4875" width="9.125" style="40" bestFit="1" customWidth="1"/>
    <col min="4876" max="4876" width="9.5" style="40" bestFit="1" customWidth="1"/>
    <col min="4877" max="4878" width="9.125" style="40" bestFit="1" customWidth="1"/>
    <col min="4879" max="4883" width="9.5" style="40" bestFit="1" customWidth="1"/>
    <col min="4884" max="4884" width="9.5" style="40" customWidth="1"/>
    <col min="4885" max="5126" width="9" style="40"/>
    <col min="5127" max="5127" width="10.375" style="40" customWidth="1"/>
    <col min="5128" max="5128" width="9" style="40"/>
    <col min="5129" max="5131" width="9.125" style="40" bestFit="1" customWidth="1"/>
    <col min="5132" max="5132" width="9.5" style="40" bestFit="1" customWidth="1"/>
    <col min="5133" max="5134" width="9.125" style="40" bestFit="1" customWidth="1"/>
    <col min="5135" max="5139" width="9.5" style="40" bestFit="1" customWidth="1"/>
    <col min="5140" max="5140" width="9.5" style="40" customWidth="1"/>
    <col min="5141" max="5382" width="9" style="40"/>
    <col min="5383" max="5383" width="10.375" style="40" customWidth="1"/>
    <col min="5384" max="5384" width="9" style="40"/>
    <col min="5385" max="5387" width="9.125" style="40" bestFit="1" customWidth="1"/>
    <col min="5388" max="5388" width="9.5" style="40" bestFit="1" customWidth="1"/>
    <col min="5389" max="5390" width="9.125" style="40" bestFit="1" customWidth="1"/>
    <col min="5391" max="5395" width="9.5" style="40" bestFit="1" customWidth="1"/>
    <col min="5396" max="5396" width="9.5" style="40" customWidth="1"/>
    <col min="5397" max="5638" width="9" style="40"/>
    <col min="5639" max="5639" width="10.375" style="40" customWidth="1"/>
    <col min="5640" max="5640" width="9" style="40"/>
    <col min="5641" max="5643" width="9.125" style="40" bestFit="1" customWidth="1"/>
    <col min="5644" max="5644" width="9.5" style="40" bestFit="1" customWidth="1"/>
    <col min="5645" max="5646" width="9.125" style="40" bestFit="1" customWidth="1"/>
    <col min="5647" max="5651" width="9.5" style="40" bestFit="1" customWidth="1"/>
    <col min="5652" max="5652" width="9.5" style="40" customWidth="1"/>
    <col min="5653" max="5894" width="9" style="40"/>
    <col min="5895" max="5895" width="10.375" style="40" customWidth="1"/>
    <col min="5896" max="5896" width="9" style="40"/>
    <col min="5897" max="5899" width="9.125" style="40" bestFit="1" customWidth="1"/>
    <col min="5900" max="5900" width="9.5" style="40" bestFit="1" customWidth="1"/>
    <col min="5901" max="5902" width="9.125" style="40" bestFit="1" customWidth="1"/>
    <col min="5903" max="5907" width="9.5" style="40" bestFit="1" customWidth="1"/>
    <col min="5908" max="5908" width="9.5" style="40" customWidth="1"/>
    <col min="5909" max="6150" width="9" style="40"/>
    <col min="6151" max="6151" width="10.375" style="40" customWidth="1"/>
    <col min="6152" max="6152" width="9" style="40"/>
    <col min="6153" max="6155" width="9.125" style="40" bestFit="1" customWidth="1"/>
    <col min="6156" max="6156" width="9.5" style="40" bestFit="1" customWidth="1"/>
    <col min="6157" max="6158" width="9.125" style="40" bestFit="1" customWidth="1"/>
    <col min="6159" max="6163" width="9.5" style="40" bestFit="1" customWidth="1"/>
    <col min="6164" max="6164" width="9.5" style="40" customWidth="1"/>
    <col min="6165" max="6406" width="9" style="40"/>
    <col min="6407" max="6407" width="10.375" style="40" customWidth="1"/>
    <col min="6408" max="6408" width="9" style="40"/>
    <col min="6409" max="6411" width="9.125" style="40" bestFit="1" customWidth="1"/>
    <col min="6412" max="6412" width="9.5" style="40" bestFit="1" customWidth="1"/>
    <col min="6413" max="6414" width="9.125" style="40" bestFit="1" customWidth="1"/>
    <col min="6415" max="6419" width="9.5" style="40" bestFit="1" customWidth="1"/>
    <col min="6420" max="6420" width="9.5" style="40" customWidth="1"/>
    <col min="6421" max="6662" width="9" style="40"/>
    <col min="6663" max="6663" width="10.375" style="40" customWidth="1"/>
    <col min="6664" max="6664" width="9" style="40"/>
    <col min="6665" max="6667" width="9.125" style="40" bestFit="1" customWidth="1"/>
    <col min="6668" max="6668" width="9.5" style="40" bestFit="1" customWidth="1"/>
    <col min="6669" max="6670" width="9.125" style="40" bestFit="1" customWidth="1"/>
    <col min="6671" max="6675" width="9.5" style="40" bestFit="1" customWidth="1"/>
    <col min="6676" max="6676" width="9.5" style="40" customWidth="1"/>
    <col min="6677" max="6918" width="9" style="40"/>
    <col min="6919" max="6919" width="10.375" style="40" customWidth="1"/>
    <col min="6920" max="6920" width="9" style="40"/>
    <col min="6921" max="6923" width="9.125" style="40" bestFit="1" customWidth="1"/>
    <col min="6924" max="6924" width="9.5" style="40" bestFit="1" customWidth="1"/>
    <col min="6925" max="6926" width="9.125" style="40" bestFit="1" customWidth="1"/>
    <col min="6927" max="6931" width="9.5" style="40" bestFit="1" customWidth="1"/>
    <col min="6932" max="6932" width="9.5" style="40" customWidth="1"/>
    <col min="6933" max="7174" width="9" style="40"/>
    <col min="7175" max="7175" width="10.375" style="40" customWidth="1"/>
    <col min="7176" max="7176" width="9" style="40"/>
    <col min="7177" max="7179" width="9.125" style="40" bestFit="1" customWidth="1"/>
    <col min="7180" max="7180" width="9.5" style="40" bestFit="1" customWidth="1"/>
    <col min="7181" max="7182" width="9.125" style="40" bestFit="1" customWidth="1"/>
    <col min="7183" max="7187" width="9.5" style="40" bestFit="1" customWidth="1"/>
    <col min="7188" max="7188" width="9.5" style="40" customWidth="1"/>
    <col min="7189" max="7430" width="9" style="40"/>
    <col min="7431" max="7431" width="10.375" style="40" customWidth="1"/>
    <col min="7432" max="7432" width="9" style="40"/>
    <col min="7433" max="7435" width="9.125" style="40" bestFit="1" customWidth="1"/>
    <col min="7436" max="7436" width="9.5" style="40" bestFit="1" customWidth="1"/>
    <col min="7437" max="7438" width="9.125" style="40" bestFit="1" customWidth="1"/>
    <col min="7439" max="7443" width="9.5" style="40" bestFit="1" customWidth="1"/>
    <col min="7444" max="7444" width="9.5" style="40" customWidth="1"/>
    <col min="7445" max="7686" width="9" style="40"/>
    <col min="7687" max="7687" width="10.375" style="40" customWidth="1"/>
    <col min="7688" max="7688" width="9" style="40"/>
    <col min="7689" max="7691" width="9.125" style="40" bestFit="1" customWidth="1"/>
    <col min="7692" max="7692" width="9.5" style="40" bestFit="1" customWidth="1"/>
    <col min="7693" max="7694" width="9.125" style="40" bestFit="1" customWidth="1"/>
    <col min="7695" max="7699" width="9.5" style="40" bestFit="1" customWidth="1"/>
    <col min="7700" max="7700" width="9.5" style="40" customWidth="1"/>
    <col min="7701" max="7942" width="9" style="40"/>
    <col min="7943" max="7943" width="10.375" style="40" customWidth="1"/>
    <col min="7944" max="7944" width="9" style="40"/>
    <col min="7945" max="7947" width="9.125" style="40" bestFit="1" customWidth="1"/>
    <col min="7948" max="7948" width="9.5" style="40" bestFit="1" customWidth="1"/>
    <col min="7949" max="7950" width="9.125" style="40" bestFit="1" customWidth="1"/>
    <col min="7951" max="7955" width="9.5" style="40" bestFit="1" customWidth="1"/>
    <col min="7956" max="7956" width="9.5" style="40" customWidth="1"/>
    <col min="7957" max="8198" width="9" style="40"/>
    <col min="8199" max="8199" width="10.375" style="40" customWidth="1"/>
    <col min="8200" max="8200" width="9" style="40"/>
    <col min="8201" max="8203" width="9.125" style="40" bestFit="1" customWidth="1"/>
    <col min="8204" max="8204" width="9.5" style="40" bestFit="1" customWidth="1"/>
    <col min="8205" max="8206" width="9.125" style="40" bestFit="1" customWidth="1"/>
    <col min="8207" max="8211" width="9.5" style="40" bestFit="1" customWidth="1"/>
    <col min="8212" max="8212" width="9.5" style="40" customWidth="1"/>
    <col min="8213" max="8454" width="9" style="40"/>
    <col min="8455" max="8455" width="10.375" style="40" customWidth="1"/>
    <col min="8456" max="8456" width="9" style="40"/>
    <col min="8457" max="8459" width="9.125" style="40" bestFit="1" customWidth="1"/>
    <col min="8460" max="8460" width="9.5" style="40" bestFit="1" customWidth="1"/>
    <col min="8461" max="8462" width="9.125" style="40" bestFit="1" customWidth="1"/>
    <col min="8463" max="8467" width="9.5" style="40" bestFit="1" customWidth="1"/>
    <col min="8468" max="8468" width="9.5" style="40" customWidth="1"/>
    <col min="8469" max="8710" width="9" style="40"/>
    <col min="8711" max="8711" width="10.375" style="40" customWidth="1"/>
    <col min="8712" max="8712" width="9" style="40"/>
    <col min="8713" max="8715" width="9.125" style="40" bestFit="1" customWidth="1"/>
    <col min="8716" max="8716" width="9.5" style="40" bestFit="1" customWidth="1"/>
    <col min="8717" max="8718" width="9.125" style="40" bestFit="1" customWidth="1"/>
    <col min="8719" max="8723" width="9.5" style="40" bestFit="1" customWidth="1"/>
    <col min="8724" max="8724" width="9.5" style="40" customWidth="1"/>
    <col min="8725" max="8966" width="9" style="40"/>
    <col min="8967" max="8967" width="10.375" style="40" customWidth="1"/>
    <col min="8968" max="8968" width="9" style="40"/>
    <col min="8969" max="8971" width="9.125" style="40" bestFit="1" customWidth="1"/>
    <col min="8972" max="8972" width="9.5" style="40" bestFit="1" customWidth="1"/>
    <col min="8973" max="8974" width="9.125" style="40" bestFit="1" customWidth="1"/>
    <col min="8975" max="8979" width="9.5" style="40" bestFit="1" customWidth="1"/>
    <col min="8980" max="8980" width="9.5" style="40" customWidth="1"/>
    <col min="8981" max="9222" width="9" style="40"/>
    <col min="9223" max="9223" width="10.375" style="40" customWidth="1"/>
    <col min="9224" max="9224" width="9" style="40"/>
    <col min="9225" max="9227" width="9.125" style="40" bestFit="1" customWidth="1"/>
    <col min="9228" max="9228" width="9.5" style="40" bestFit="1" customWidth="1"/>
    <col min="9229" max="9230" width="9.125" style="40" bestFit="1" customWidth="1"/>
    <col min="9231" max="9235" width="9.5" style="40" bestFit="1" customWidth="1"/>
    <col min="9236" max="9236" width="9.5" style="40" customWidth="1"/>
    <col min="9237" max="9478" width="9" style="40"/>
    <col min="9479" max="9479" width="10.375" style="40" customWidth="1"/>
    <col min="9480" max="9480" width="9" style="40"/>
    <col min="9481" max="9483" width="9.125" style="40" bestFit="1" customWidth="1"/>
    <col min="9484" max="9484" width="9.5" style="40" bestFit="1" customWidth="1"/>
    <col min="9485" max="9486" width="9.125" style="40" bestFit="1" customWidth="1"/>
    <col min="9487" max="9491" width="9.5" style="40" bestFit="1" customWidth="1"/>
    <col min="9492" max="9492" width="9.5" style="40" customWidth="1"/>
    <col min="9493" max="9734" width="9" style="40"/>
    <col min="9735" max="9735" width="10.375" style="40" customWidth="1"/>
    <col min="9736" max="9736" width="9" style="40"/>
    <col min="9737" max="9739" width="9.125" style="40" bestFit="1" customWidth="1"/>
    <col min="9740" max="9740" width="9.5" style="40" bestFit="1" customWidth="1"/>
    <col min="9741" max="9742" width="9.125" style="40" bestFit="1" customWidth="1"/>
    <col min="9743" max="9747" width="9.5" style="40" bestFit="1" customWidth="1"/>
    <col min="9748" max="9748" width="9.5" style="40" customWidth="1"/>
    <col min="9749" max="9990" width="9" style="40"/>
    <col min="9991" max="9991" width="10.375" style="40" customWidth="1"/>
    <col min="9992" max="9992" width="9" style="40"/>
    <col min="9993" max="9995" width="9.125" style="40" bestFit="1" customWidth="1"/>
    <col min="9996" max="9996" width="9.5" style="40" bestFit="1" customWidth="1"/>
    <col min="9997" max="9998" width="9.125" style="40" bestFit="1" customWidth="1"/>
    <col min="9999" max="10003" width="9.5" style="40" bestFit="1" customWidth="1"/>
    <col min="10004" max="10004" width="9.5" style="40" customWidth="1"/>
    <col min="10005" max="10246" width="9" style="40"/>
    <col min="10247" max="10247" width="10.375" style="40" customWidth="1"/>
    <col min="10248" max="10248" width="9" style="40"/>
    <col min="10249" max="10251" width="9.125" style="40" bestFit="1" customWidth="1"/>
    <col min="10252" max="10252" width="9.5" style="40" bestFit="1" customWidth="1"/>
    <col min="10253" max="10254" width="9.125" style="40" bestFit="1" customWidth="1"/>
    <col min="10255" max="10259" width="9.5" style="40" bestFit="1" customWidth="1"/>
    <col min="10260" max="10260" width="9.5" style="40" customWidth="1"/>
    <col min="10261" max="10502" width="9" style="40"/>
    <col min="10503" max="10503" width="10.375" style="40" customWidth="1"/>
    <col min="10504" max="10504" width="9" style="40"/>
    <col min="10505" max="10507" width="9.125" style="40" bestFit="1" customWidth="1"/>
    <col min="10508" max="10508" width="9.5" style="40" bestFit="1" customWidth="1"/>
    <col min="10509" max="10510" width="9.125" style="40" bestFit="1" customWidth="1"/>
    <col min="10511" max="10515" width="9.5" style="40" bestFit="1" customWidth="1"/>
    <col min="10516" max="10516" width="9.5" style="40" customWidth="1"/>
    <col min="10517" max="10758" width="9" style="40"/>
    <col min="10759" max="10759" width="10.375" style="40" customWidth="1"/>
    <col min="10760" max="10760" width="9" style="40"/>
    <col min="10761" max="10763" width="9.125" style="40" bestFit="1" customWidth="1"/>
    <col min="10764" max="10764" width="9.5" style="40" bestFit="1" customWidth="1"/>
    <col min="10765" max="10766" width="9.125" style="40" bestFit="1" customWidth="1"/>
    <col min="10767" max="10771" width="9.5" style="40" bestFit="1" customWidth="1"/>
    <col min="10772" max="10772" width="9.5" style="40" customWidth="1"/>
    <col min="10773" max="11014" width="9" style="40"/>
    <col min="11015" max="11015" width="10.375" style="40" customWidth="1"/>
    <col min="11016" max="11016" width="9" style="40"/>
    <col min="11017" max="11019" width="9.125" style="40" bestFit="1" customWidth="1"/>
    <col min="11020" max="11020" width="9.5" style="40" bestFit="1" customWidth="1"/>
    <col min="11021" max="11022" width="9.125" style="40" bestFit="1" customWidth="1"/>
    <col min="11023" max="11027" width="9.5" style="40" bestFit="1" customWidth="1"/>
    <col min="11028" max="11028" width="9.5" style="40" customWidth="1"/>
    <col min="11029" max="11270" width="9" style="40"/>
    <col min="11271" max="11271" width="10.375" style="40" customWidth="1"/>
    <col min="11272" max="11272" width="9" style="40"/>
    <col min="11273" max="11275" width="9.125" style="40" bestFit="1" customWidth="1"/>
    <col min="11276" max="11276" width="9.5" style="40" bestFit="1" customWidth="1"/>
    <col min="11277" max="11278" width="9.125" style="40" bestFit="1" customWidth="1"/>
    <col min="11279" max="11283" width="9.5" style="40" bestFit="1" customWidth="1"/>
    <col min="11284" max="11284" width="9.5" style="40" customWidth="1"/>
    <col min="11285" max="11526" width="9" style="40"/>
    <col min="11527" max="11527" width="10.375" style="40" customWidth="1"/>
    <col min="11528" max="11528" width="9" style="40"/>
    <col min="11529" max="11531" width="9.125" style="40" bestFit="1" customWidth="1"/>
    <col min="11532" max="11532" width="9.5" style="40" bestFit="1" customWidth="1"/>
    <col min="11533" max="11534" width="9.125" style="40" bestFit="1" customWidth="1"/>
    <col min="11535" max="11539" width="9.5" style="40" bestFit="1" customWidth="1"/>
    <col min="11540" max="11540" width="9.5" style="40" customWidth="1"/>
    <col min="11541" max="11782" width="9" style="40"/>
    <col min="11783" max="11783" width="10.375" style="40" customWidth="1"/>
    <col min="11784" max="11784" width="9" style="40"/>
    <col min="11785" max="11787" width="9.125" style="40" bestFit="1" customWidth="1"/>
    <col min="11788" max="11788" width="9.5" style="40" bestFit="1" customWidth="1"/>
    <col min="11789" max="11790" width="9.125" style="40" bestFit="1" customWidth="1"/>
    <col min="11791" max="11795" width="9.5" style="40" bestFit="1" customWidth="1"/>
    <col min="11796" max="11796" width="9.5" style="40" customWidth="1"/>
    <col min="11797" max="12038" width="9" style="40"/>
    <col min="12039" max="12039" width="10.375" style="40" customWidth="1"/>
    <col min="12040" max="12040" width="9" style="40"/>
    <col min="12041" max="12043" width="9.125" style="40" bestFit="1" customWidth="1"/>
    <col min="12044" max="12044" width="9.5" style="40" bestFit="1" customWidth="1"/>
    <col min="12045" max="12046" width="9.125" style="40" bestFit="1" customWidth="1"/>
    <col min="12047" max="12051" width="9.5" style="40" bestFit="1" customWidth="1"/>
    <col min="12052" max="12052" width="9.5" style="40" customWidth="1"/>
    <col min="12053" max="12294" width="9" style="40"/>
    <col min="12295" max="12295" width="10.375" style="40" customWidth="1"/>
    <col min="12296" max="12296" width="9" style="40"/>
    <col min="12297" max="12299" width="9.125" style="40" bestFit="1" customWidth="1"/>
    <col min="12300" max="12300" width="9.5" style="40" bestFit="1" customWidth="1"/>
    <col min="12301" max="12302" width="9.125" style="40" bestFit="1" customWidth="1"/>
    <col min="12303" max="12307" width="9.5" style="40" bestFit="1" customWidth="1"/>
    <col min="12308" max="12308" width="9.5" style="40" customWidth="1"/>
    <col min="12309" max="12550" width="9" style="40"/>
    <col min="12551" max="12551" width="10.375" style="40" customWidth="1"/>
    <col min="12552" max="12552" width="9" style="40"/>
    <col min="12553" max="12555" width="9.125" style="40" bestFit="1" customWidth="1"/>
    <col min="12556" max="12556" width="9.5" style="40" bestFit="1" customWidth="1"/>
    <col min="12557" max="12558" width="9.125" style="40" bestFit="1" customWidth="1"/>
    <col min="12559" max="12563" width="9.5" style="40" bestFit="1" customWidth="1"/>
    <col min="12564" max="12564" width="9.5" style="40" customWidth="1"/>
    <col min="12565" max="12806" width="9" style="40"/>
    <col min="12807" max="12807" width="10.375" style="40" customWidth="1"/>
    <col min="12808" max="12808" width="9" style="40"/>
    <col min="12809" max="12811" width="9.125" style="40" bestFit="1" customWidth="1"/>
    <col min="12812" max="12812" width="9.5" style="40" bestFit="1" customWidth="1"/>
    <col min="12813" max="12814" width="9.125" style="40" bestFit="1" customWidth="1"/>
    <col min="12815" max="12819" width="9.5" style="40" bestFit="1" customWidth="1"/>
    <col min="12820" max="12820" width="9.5" style="40" customWidth="1"/>
    <col min="12821" max="13062" width="9" style="40"/>
    <col min="13063" max="13063" width="10.375" style="40" customWidth="1"/>
    <col min="13064" max="13064" width="9" style="40"/>
    <col min="13065" max="13067" width="9.125" style="40" bestFit="1" customWidth="1"/>
    <col min="13068" max="13068" width="9.5" style="40" bestFit="1" customWidth="1"/>
    <col min="13069" max="13070" width="9.125" style="40" bestFit="1" customWidth="1"/>
    <col min="13071" max="13075" width="9.5" style="40" bestFit="1" customWidth="1"/>
    <col min="13076" max="13076" width="9.5" style="40" customWidth="1"/>
    <col min="13077" max="13318" width="9" style="40"/>
    <col min="13319" max="13319" width="10.375" style="40" customWidth="1"/>
    <col min="13320" max="13320" width="9" style="40"/>
    <col min="13321" max="13323" width="9.125" style="40" bestFit="1" customWidth="1"/>
    <col min="13324" max="13324" width="9.5" style="40" bestFit="1" customWidth="1"/>
    <col min="13325" max="13326" width="9.125" style="40" bestFit="1" customWidth="1"/>
    <col min="13327" max="13331" width="9.5" style="40" bestFit="1" customWidth="1"/>
    <col min="13332" max="13332" width="9.5" style="40" customWidth="1"/>
    <col min="13333" max="13574" width="9" style="40"/>
    <col min="13575" max="13575" width="10.375" style="40" customWidth="1"/>
    <col min="13576" max="13576" width="9" style="40"/>
    <col min="13577" max="13579" width="9.125" style="40" bestFit="1" customWidth="1"/>
    <col min="13580" max="13580" width="9.5" style="40" bestFit="1" customWidth="1"/>
    <col min="13581" max="13582" width="9.125" style="40" bestFit="1" customWidth="1"/>
    <col min="13583" max="13587" width="9.5" style="40" bestFit="1" customWidth="1"/>
    <col min="13588" max="13588" width="9.5" style="40" customWidth="1"/>
    <col min="13589" max="13830" width="9" style="40"/>
    <col min="13831" max="13831" width="10.375" style="40" customWidth="1"/>
    <col min="13832" max="13832" width="9" style="40"/>
    <col min="13833" max="13835" width="9.125" style="40" bestFit="1" customWidth="1"/>
    <col min="13836" max="13836" width="9.5" style="40" bestFit="1" customWidth="1"/>
    <col min="13837" max="13838" width="9.125" style="40" bestFit="1" customWidth="1"/>
    <col min="13839" max="13843" width="9.5" style="40" bestFit="1" customWidth="1"/>
    <col min="13844" max="13844" width="9.5" style="40" customWidth="1"/>
    <col min="13845" max="14086" width="9" style="40"/>
    <col min="14087" max="14087" width="10.375" style="40" customWidth="1"/>
    <col min="14088" max="14088" width="9" style="40"/>
    <col min="14089" max="14091" width="9.125" style="40" bestFit="1" customWidth="1"/>
    <col min="14092" max="14092" width="9.5" style="40" bestFit="1" customWidth="1"/>
    <col min="14093" max="14094" width="9.125" style="40" bestFit="1" customWidth="1"/>
    <col min="14095" max="14099" width="9.5" style="40" bestFit="1" customWidth="1"/>
    <col min="14100" max="14100" width="9.5" style="40" customWidth="1"/>
    <col min="14101" max="14342" width="9" style="40"/>
    <col min="14343" max="14343" width="10.375" style="40" customWidth="1"/>
    <col min="14344" max="14344" width="9" style="40"/>
    <col min="14345" max="14347" width="9.125" style="40" bestFit="1" customWidth="1"/>
    <col min="14348" max="14348" width="9.5" style="40" bestFit="1" customWidth="1"/>
    <col min="14349" max="14350" width="9.125" style="40" bestFit="1" customWidth="1"/>
    <col min="14351" max="14355" width="9.5" style="40" bestFit="1" customWidth="1"/>
    <col min="14356" max="14356" width="9.5" style="40" customWidth="1"/>
    <col min="14357" max="14598" width="9" style="40"/>
    <col min="14599" max="14599" width="10.375" style="40" customWidth="1"/>
    <col min="14600" max="14600" width="9" style="40"/>
    <col min="14601" max="14603" width="9.125" style="40" bestFit="1" customWidth="1"/>
    <col min="14604" max="14604" width="9.5" style="40" bestFit="1" customWidth="1"/>
    <col min="14605" max="14606" width="9.125" style="40" bestFit="1" customWidth="1"/>
    <col min="14607" max="14611" width="9.5" style="40" bestFit="1" customWidth="1"/>
    <col min="14612" max="14612" width="9.5" style="40" customWidth="1"/>
    <col min="14613" max="14854" width="9" style="40"/>
    <col min="14855" max="14855" width="10.375" style="40" customWidth="1"/>
    <col min="14856" max="14856" width="9" style="40"/>
    <col min="14857" max="14859" width="9.125" style="40" bestFit="1" customWidth="1"/>
    <col min="14860" max="14860" width="9.5" style="40" bestFit="1" customWidth="1"/>
    <col min="14861" max="14862" width="9.125" style="40" bestFit="1" customWidth="1"/>
    <col min="14863" max="14867" width="9.5" style="40" bestFit="1" customWidth="1"/>
    <col min="14868" max="14868" width="9.5" style="40" customWidth="1"/>
    <col min="14869" max="15110" width="9" style="40"/>
    <col min="15111" max="15111" width="10.375" style="40" customWidth="1"/>
    <col min="15112" max="15112" width="9" style="40"/>
    <col min="15113" max="15115" width="9.125" style="40" bestFit="1" customWidth="1"/>
    <col min="15116" max="15116" width="9.5" style="40" bestFit="1" customWidth="1"/>
    <col min="15117" max="15118" width="9.125" style="40" bestFit="1" customWidth="1"/>
    <col min="15119" max="15123" width="9.5" style="40" bestFit="1" customWidth="1"/>
    <col min="15124" max="15124" width="9.5" style="40" customWidth="1"/>
    <col min="15125" max="15366" width="9" style="40"/>
    <col min="15367" max="15367" width="10.375" style="40" customWidth="1"/>
    <col min="15368" max="15368" width="9" style="40"/>
    <col min="15369" max="15371" width="9.125" style="40" bestFit="1" customWidth="1"/>
    <col min="15372" max="15372" width="9.5" style="40" bestFit="1" customWidth="1"/>
    <col min="15373" max="15374" width="9.125" style="40" bestFit="1" customWidth="1"/>
    <col min="15375" max="15379" width="9.5" style="40" bestFit="1" customWidth="1"/>
    <col min="15380" max="15380" width="9.5" style="40" customWidth="1"/>
    <col min="15381" max="15622" width="9" style="40"/>
    <col min="15623" max="15623" width="10.375" style="40" customWidth="1"/>
    <col min="15624" max="15624" width="9" style="40"/>
    <col min="15625" max="15627" width="9.125" style="40" bestFit="1" customWidth="1"/>
    <col min="15628" max="15628" width="9.5" style="40" bestFit="1" customWidth="1"/>
    <col min="15629" max="15630" width="9.125" style="40" bestFit="1" customWidth="1"/>
    <col min="15631" max="15635" width="9.5" style="40" bestFit="1" customWidth="1"/>
    <col min="15636" max="15636" width="9.5" style="40" customWidth="1"/>
    <col min="15637" max="15878" width="9" style="40"/>
    <col min="15879" max="15879" width="10.375" style="40" customWidth="1"/>
    <col min="15880" max="15880" width="9" style="40"/>
    <col min="15881" max="15883" width="9.125" style="40" bestFit="1" customWidth="1"/>
    <col min="15884" max="15884" width="9.5" style="40" bestFit="1" customWidth="1"/>
    <col min="15885" max="15886" width="9.125" style="40" bestFit="1" customWidth="1"/>
    <col min="15887" max="15891" width="9.5" style="40" bestFit="1" customWidth="1"/>
    <col min="15892" max="15892" width="9.5" style="40" customWidth="1"/>
    <col min="15893" max="16134" width="9" style="40"/>
    <col min="16135" max="16135" width="10.375" style="40" customWidth="1"/>
    <col min="16136" max="16136" width="9" style="40"/>
    <col min="16137" max="16139" width="9.125" style="40" bestFit="1" customWidth="1"/>
    <col min="16140" max="16140" width="9.5" style="40" bestFit="1" customWidth="1"/>
    <col min="16141" max="16142" width="9.125" style="40" bestFit="1" customWidth="1"/>
    <col min="16143" max="16147" width="9.5" style="40" bestFit="1" customWidth="1"/>
    <col min="16148" max="16148" width="9.5" style="40" customWidth="1"/>
    <col min="16149" max="16384" width="9" style="40"/>
  </cols>
  <sheetData>
    <row r="1" spans="1:26" ht="17.25" thickBot="1" x14ac:dyDescent="0.2">
      <c r="A1" s="430" t="s">
        <v>115</v>
      </c>
      <c r="B1" s="18"/>
      <c r="D1" s="18"/>
      <c r="E1" s="10"/>
      <c r="F1" s="10"/>
      <c r="G1" s="10"/>
      <c r="H1" s="10"/>
      <c r="I1" s="10"/>
      <c r="J1" s="10"/>
      <c r="K1" s="10"/>
      <c r="L1" s="10"/>
      <c r="M1" s="10"/>
    </row>
    <row r="2" spans="1:26" ht="16.5" x14ac:dyDescent="0.15">
      <c r="A2" s="26"/>
      <c r="B2" s="27"/>
      <c r="C2" s="50"/>
      <c r="D2" s="49" t="s">
        <v>4</v>
      </c>
      <c r="E2" s="405">
        <v>2000</v>
      </c>
      <c r="F2" s="405">
        <v>2001</v>
      </c>
      <c r="G2" s="405">
        <v>2002</v>
      </c>
      <c r="H2" s="405">
        <v>2003</v>
      </c>
      <c r="I2" s="405">
        <v>2004</v>
      </c>
      <c r="J2" s="405">
        <v>2005</v>
      </c>
      <c r="K2" s="405">
        <v>2006</v>
      </c>
      <c r="L2" s="405">
        <v>2007</v>
      </c>
      <c r="M2" s="405">
        <v>2008</v>
      </c>
      <c r="N2" s="405">
        <v>2009</v>
      </c>
      <c r="O2" s="405">
        <v>2010</v>
      </c>
      <c r="P2" s="405">
        <v>2011</v>
      </c>
      <c r="Q2" s="405">
        <v>2012</v>
      </c>
      <c r="R2" s="405">
        <v>2013</v>
      </c>
      <c r="S2" s="405">
        <v>2014</v>
      </c>
      <c r="T2" s="405">
        <v>2015</v>
      </c>
      <c r="U2" s="405">
        <v>2016</v>
      </c>
      <c r="V2" s="162">
        <v>2017</v>
      </c>
      <c r="W2" s="162">
        <v>2018</v>
      </c>
      <c r="X2" s="44">
        <v>2019</v>
      </c>
    </row>
    <row r="3" spans="1:26" ht="18" x14ac:dyDescent="0.15">
      <c r="A3" s="443" t="s">
        <v>77</v>
      </c>
      <c r="B3" s="434" t="s">
        <v>114</v>
      </c>
      <c r="C3" s="435"/>
      <c r="D3" s="399" t="s">
        <v>166</v>
      </c>
      <c r="E3" s="19">
        <v>9110.9060000000009</v>
      </c>
      <c r="F3" s="19">
        <v>9007.77</v>
      </c>
      <c r="G3" s="19">
        <v>8895.73</v>
      </c>
      <c r="H3" s="19">
        <v>8811.9439999999995</v>
      </c>
      <c r="I3" s="19">
        <v>8725.5110000000004</v>
      </c>
      <c r="J3" s="19">
        <v>8641.375</v>
      </c>
      <c r="K3" s="19">
        <v>8550.643</v>
      </c>
      <c r="L3" s="53">
        <v>8478.2810000000009</v>
      </c>
      <c r="M3" s="53">
        <v>8444.8919999999998</v>
      </c>
      <c r="N3" s="19">
        <v>8414.7420000000002</v>
      </c>
      <c r="O3" s="53">
        <v>8398.4850000000006</v>
      </c>
      <c r="P3" s="53">
        <v>8362.625</v>
      </c>
      <c r="Q3" s="53">
        <v>8336.6200000000008</v>
      </c>
      <c r="R3" s="53">
        <v>8318.4750000000004</v>
      </c>
      <c r="S3" s="53">
        <v>8290.8439999999991</v>
      </c>
      <c r="T3" s="53">
        <v>8276.9680000000008</v>
      </c>
      <c r="U3" s="53">
        <v>8260.2649999999994</v>
      </c>
      <c r="V3" s="163">
        <v>8245.7960000000003</v>
      </c>
      <c r="W3" s="163">
        <v>8222.6010000000006</v>
      </c>
      <c r="X3" s="54">
        <v>8188.6229999999996</v>
      </c>
      <c r="Z3" s="417"/>
    </row>
    <row r="4" spans="1:26" ht="18" x14ac:dyDescent="0.15">
      <c r="A4" s="444"/>
      <c r="B4" s="436" t="s">
        <v>163</v>
      </c>
      <c r="C4" s="437"/>
      <c r="D4" s="400" t="s">
        <v>91</v>
      </c>
      <c r="E4" s="41">
        <v>4648.6610000000001</v>
      </c>
      <c r="F4" s="41">
        <v>4460.6989999999996</v>
      </c>
      <c r="G4" s="41">
        <v>4506.634</v>
      </c>
      <c r="H4" s="41">
        <v>4501.902</v>
      </c>
      <c r="I4" s="41">
        <v>4456.4809999999998</v>
      </c>
      <c r="J4" s="41">
        <v>4469.6580000000004</v>
      </c>
      <c r="K4" s="41">
        <v>4445.1909999999998</v>
      </c>
      <c r="L4" s="41">
        <v>4463.4489999999996</v>
      </c>
      <c r="M4" s="41">
        <v>4552.6419999999998</v>
      </c>
      <c r="N4" s="20">
        <v>4489.2520000000004</v>
      </c>
      <c r="O4" s="20">
        <v>4442.6480000000001</v>
      </c>
      <c r="P4" s="20">
        <v>4458.3590000000004</v>
      </c>
      <c r="Q4" s="20">
        <v>4420.8549999999996</v>
      </c>
      <c r="R4" s="20">
        <v>4429.8819999999996</v>
      </c>
      <c r="S4" s="20">
        <v>4403.8559999999998</v>
      </c>
      <c r="T4" s="20">
        <v>4370.223</v>
      </c>
      <c r="U4" s="20">
        <v>4342.6440000000002</v>
      </c>
      <c r="V4" s="167">
        <v>4315.5339999999997</v>
      </c>
      <c r="W4" s="167">
        <v>4309.4809999999998</v>
      </c>
      <c r="X4" s="21">
        <v>4208.2219999999998</v>
      </c>
    </row>
    <row r="5" spans="1:26" ht="18" x14ac:dyDescent="0.15">
      <c r="A5" s="432"/>
      <c r="B5" s="466" t="s">
        <v>208</v>
      </c>
      <c r="C5" s="446"/>
      <c r="D5" s="401" t="s">
        <v>197</v>
      </c>
      <c r="E5" s="197">
        <v>5718.7060000000001</v>
      </c>
      <c r="F5" s="197">
        <v>5709.6090000000004</v>
      </c>
      <c r="G5" s="197">
        <v>5670.7740000000003</v>
      </c>
      <c r="H5" s="197">
        <v>5666.82</v>
      </c>
      <c r="I5" s="197">
        <v>5660.6750000000002</v>
      </c>
      <c r="J5" s="197">
        <v>5630.549</v>
      </c>
      <c r="K5" s="197">
        <v>5584.4170000000004</v>
      </c>
      <c r="L5" s="197">
        <v>5532.1459999999997</v>
      </c>
      <c r="M5" s="197">
        <v>5481.2920000000004</v>
      </c>
      <c r="N5" s="198">
        <v>5420.5770000000002</v>
      </c>
      <c r="O5" s="198">
        <v>5345.7619999999997</v>
      </c>
      <c r="P5" s="198">
        <v>5273.4449999999997</v>
      </c>
      <c r="Q5" s="198">
        <v>5195.866</v>
      </c>
      <c r="R5" s="198">
        <v>5115.1580000000004</v>
      </c>
      <c r="S5" s="198">
        <v>5021.4290000000001</v>
      </c>
      <c r="T5" s="198">
        <v>4939.5479999999998</v>
      </c>
      <c r="U5" s="198">
        <v>4852.7560000000003</v>
      </c>
      <c r="V5" s="199">
        <v>4781.7</v>
      </c>
      <c r="W5" s="199">
        <v>4718.0389999999998</v>
      </c>
      <c r="X5" s="200">
        <v>4659.2110000000002</v>
      </c>
    </row>
    <row r="6" spans="1:26" ht="18" x14ac:dyDescent="0.15">
      <c r="A6" s="432" t="s">
        <v>164</v>
      </c>
      <c r="B6" s="481" t="s">
        <v>209</v>
      </c>
      <c r="C6" s="474"/>
      <c r="D6" s="404" t="s">
        <v>86</v>
      </c>
      <c r="E6" s="31">
        <v>12.400000000000006</v>
      </c>
      <c r="F6" s="31">
        <v>2.7999999999999972</v>
      </c>
      <c r="G6" s="31">
        <v>2.0999999999999943</v>
      </c>
      <c r="H6" s="31">
        <v>4.4000000000000057</v>
      </c>
      <c r="I6" s="31">
        <v>7.5</v>
      </c>
      <c r="J6" s="31">
        <v>2.5999999999999943</v>
      </c>
      <c r="K6" s="31">
        <v>4.2000000000000028</v>
      </c>
      <c r="L6" s="31">
        <v>35.099999999999994</v>
      </c>
      <c r="M6" s="31">
        <v>-0.20000000000000284</v>
      </c>
      <c r="N6" s="425">
        <v>7.5999999999999943</v>
      </c>
      <c r="O6" s="425">
        <v>6.9000000000000057</v>
      </c>
      <c r="P6" s="425">
        <v>9.0999999999999943</v>
      </c>
      <c r="Q6" s="425">
        <v>3</v>
      </c>
      <c r="R6" s="425">
        <v>3.2999999999999972</v>
      </c>
      <c r="S6" s="425">
        <v>6.7000000000000028</v>
      </c>
      <c r="T6" s="425">
        <v>4.4000000000000057</v>
      </c>
      <c r="U6" s="425">
        <v>3.4000000000000057</v>
      </c>
      <c r="V6" s="426">
        <v>3.0999999999999943</v>
      </c>
      <c r="W6" s="426">
        <v>5.4000000000000057</v>
      </c>
      <c r="X6" s="427">
        <v>5.7999999999999972</v>
      </c>
    </row>
    <row r="7" spans="1:26" ht="18" x14ac:dyDescent="0.15">
      <c r="A7" s="433"/>
      <c r="B7" s="482" t="s">
        <v>210</v>
      </c>
      <c r="C7" s="446"/>
      <c r="D7" s="401" t="s">
        <v>86</v>
      </c>
      <c r="E7" s="29">
        <v>-3.0999999999999943</v>
      </c>
      <c r="F7" s="29">
        <v>2</v>
      </c>
      <c r="G7" s="29">
        <v>2.0999999999999943</v>
      </c>
      <c r="H7" s="29">
        <v>-4.4000000000000057</v>
      </c>
      <c r="I7" s="29">
        <v>-0.40000000000000568</v>
      </c>
      <c r="J7" s="29">
        <v>-0.59999999999999432</v>
      </c>
      <c r="K7" s="29">
        <v>1.9000000000000057</v>
      </c>
      <c r="L7" s="29">
        <v>3.7000000000000028</v>
      </c>
      <c r="M7" s="29">
        <v>3.9000000000000057</v>
      </c>
      <c r="N7" s="30">
        <v>1.5</v>
      </c>
      <c r="O7" s="30">
        <v>1</v>
      </c>
      <c r="P7" s="30">
        <v>5.2999999999999972</v>
      </c>
      <c r="Q7" s="30">
        <v>-2.5999999999999943</v>
      </c>
      <c r="R7" s="30">
        <v>-8.5</v>
      </c>
      <c r="S7" s="30">
        <v>15.200000000000003</v>
      </c>
      <c r="T7" s="30">
        <v>-4.5999999999999943</v>
      </c>
      <c r="U7" s="30">
        <v>-1.5</v>
      </c>
      <c r="V7" s="165">
        <v>14.5</v>
      </c>
      <c r="W7" s="165">
        <v>-0.29999999999999716</v>
      </c>
      <c r="X7" s="34">
        <v>-9.4000000000000057</v>
      </c>
    </row>
    <row r="8" spans="1:26" s="1" customFormat="1" ht="18" x14ac:dyDescent="0.15">
      <c r="A8" s="443" t="s">
        <v>79</v>
      </c>
      <c r="B8" s="447" t="s">
        <v>158</v>
      </c>
      <c r="C8" s="448"/>
      <c r="D8" s="23" t="s">
        <v>5</v>
      </c>
      <c r="E8" s="19">
        <v>63.876799999999996</v>
      </c>
      <c r="F8" s="19">
        <v>100.2559</v>
      </c>
      <c r="G8" s="19">
        <v>127.1285</v>
      </c>
      <c r="H8" s="19">
        <v>157.2911</v>
      </c>
      <c r="I8" s="19">
        <v>240.80589999999995</v>
      </c>
      <c r="J8" s="19">
        <v>303.29899999999998</v>
      </c>
      <c r="K8" s="19">
        <v>369.17330119323043</v>
      </c>
      <c r="L8" s="19">
        <v>488.3627746583021</v>
      </c>
      <c r="M8" s="19">
        <v>655.79499999999996</v>
      </c>
      <c r="N8" s="19">
        <v>751.76099999999997</v>
      </c>
      <c r="O8" s="32">
        <v>866.09299999999996</v>
      </c>
      <c r="P8" s="32">
        <v>1152.904</v>
      </c>
      <c r="Q8" s="32">
        <v>1080.133</v>
      </c>
      <c r="R8" s="32">
        <v>941.88699999999994</v>
      </c>
      <c r="S8" s="32">
        <v>916.798</v>
      </c>
      <c r="T8" s="32">
        <v>1017.5890000000001</v>
      </c>
      <c r="U8" s="32">
        <v>1119.923579</v>
      </c>
      <c r="V8" s="164">
        <v>1288.1731710000001</v>
      </c>
      <c r="W8" s="164">
        <v>1443.5969319999999</v>
      </c>
      <c r="X8" s="33">
        <v>1575.85355</v>
      </c>
      <c r="Y8" s="18"/>
    </row>
    <row r="9" spans="1:26" s="1" customFormat="1" ht="18" x14ac:dyDescent="0.15">
      <c r="A9" s="432"/>
      <c r="B9" s="438" t="s">
        <v>84</v>
      </c>
      <c r="C9" s="439"/>
      <c r="D9" s="403" t="s">
        <v>86</v>
      </c>
      <c r="E9" s="189">
        <v>-1.5999999999999943</v>
      </c>
      <c r="F9" s="189">
        <v>47.900000000000006</v>
      </c>
      <c r="G9" s="189">
        <v>15.299999999999997</v>
      </c>
      <c r="H9" s="189">
        <v>6.7000000000000028</v>
      </c>
      <c r="I9" s="189">
        <v>40.300000000000011</v>
      </c>
      <c r="J9" s="189">
        <v>7.4000000000000057</v>
      </c>
      <c r="K9" s="189">
        <v>2.2999999999999972</v>
      </c>
      <c r="L9" s="189">
        <v>18.900000000000006</v>
      </c>
      <c r="M9" s="189">
        <v>11.700000000000003</v>
      </c>
      <c r="N9" s="189">
        <v>7.0999999999999943</v>
      </c>
      <c r="O9" s="188">
        <v>6.0999999999999943</v>
      </c>
      <c r="P9" s="188">
        <v>26.5</v>
      </c>
      <c r="Q9" s="188">
        <v>-11.900000000000006</v>
      </c>
      <c r="R9" s="188">
        <v>-16.799999999999997</v>
      </c>
      <c r="S9" s="188">
        <v>-6.5999999999999943</v>
      </c>
      <c r="T9" s="188">
        <v>-1.0999999999999943</v>
      </c>
      <c r="U9" s="188">
        <v>-1.2000000000000028</v>
      </c>
      <c r="V9" s="190">
        <v>10.799999999999997</v>
      </c>
      <c r="W9" s="190">
        <v>6.2000000000000028</v>
      </c>
      <c r="X9" s="191">
        <v>3.2999999999999972</v>
      </c>
      <c r="Y9" s="18"/>
    </row>
    <row r="10" spans="1:26" ht="13.5" customHeight="1" x14ac:dyDescent="0.15">
      <c r="A10" s="201" t="s">
        <v>214</v>
      </c>
      <c r="B10" s="466" t="s">
        <v>216</v>
      </c>
      <c r="C10" s="446"/>
      <c r="D10" s="403" t="s">
        <v>86</v>
      </c>
      <c r="E10" s="202" t="s">
        <v>125</v>
      </c>
      <c r="F10" s="202">
        <v>9</v>
      </c>
      <c r="G10" s="202">
        <v>13.099999999999994</v>
      </c>
      <c r="H10" s="202">
        <v>14.900000000000006</v>
      </c>
      <c r="I10" s="202">
        <v>8.5999999999999943</v>
      </c>
      <c r="J10" s="202">
        <v>10.5</v>
      </c>
      <c r="K10" s="202">
        <v>12.099999999999994</v>
      </c>
      <c r="L10" s="202">
        <v>10.599999999999994</v>
      </c>
      <c r="M10" s="202">
        <v>3.4000000000000057</v>
      </c>
      <c r="N10" s="203">
        <v>4</v>
      </c>
      <c r="O10" s="203">
        <v>3.5</v>
      </c>
      <c r="P10" s="203">
        <v>1.5</v>
      </c>
      <c r="Q10" s="203">
        <v>4.9000000000000057</v>
      </c>
      <c r="R10" s="203">
        <v>6.2000000000000028</v>
      </c>
      <c r="S10" s="203">
        <v>2.5999999999999943</v>
      </c>
      <c r="T10" s="203">
        <v>-2</v>
      </c>
      <c r="U10" s="203">
        <v>-4.7999999999999972</v>
      </c>
      <c r="V10" s="204">
        <v>-0.29999999999999716</v>
      </c>
      <c r="W10" s="204">
        <v>3</v>
      </c>
      <c r="X10" s="205">
        <v>1.5</v>
      </c>
    </row>
    <row r="11" spans="1:26" ht="16.5" x14ac:dyDescent="0.15">
      <c r="A11" s="432" t="s">
        <v>7</v>
      </c>
      <c r="B11" s="473" t="s">
        <v>120</v>
      </c>
      <c r="C11" s="474"/>
      <c r="D11" s="404" t="s">
        <v>5</v>
      </c>
      <c r="E11" s="35">
        <v>118.54013879999998</v>
      </c>
      <c r="F11" s="35">
        <v>154.25523559999999</v>
      </c>
      <c r="G11" s="35">
        <v>192.71631759999997</v>
      </c>
      <c r="H11" s="35">
        <v>239.98614010000003</v>
      </c>
      <c r="I11" s="35">
        <v>293.62795149999999</v>
      </c>
      <c r="J11" s="35">
        <v>362.4391</v>
      </c>
      <c r="K11" s="35">
        <v>443.22810000000004</v>
      </c>
      <c r="L11" s="35">
        <v>533.40780000000007</v>
      </c>
      <c r="M11" s="35">
        <v>668.2604</v>
      </c>
      <c r="N11" s="24">
        <v>753.75189999999998</v>
      </c>
      <c r="O11" s="24">
        <v>836.52070000000003</v>
      </c>
      <c r="P11" s="24">
        <v>949.31169999999997</v>
      </c>
      <c r="Q11" s="24">
        <v>1048.1492000000001</v>
      </c>
      <c r="R11" s="24">
        <v>1180.0327</v>
      </c>
      <c r="S11" s="24">
        <v>1317.3970999999999</v>
      </c>
      <c r="T11" s="24">
        <v>1498.1036000000001</v>
      </c>
      <c r="U11" s="24">
        <v>1570.4069999999997</v>
      </c>
      <c r="V11" s="170">
        <v>1644.1022000000003</v>
      </c>
      <c r="W11" s="170">
        <v>1743.6398999999997</v>
      </c>
      <c r="X11" s="132">
        <v>1878.5313999999996</v>
      </c>
    </row>
    <row r="12" spans="1:26" ht="16.5" x14ac:dyDescent="0.15">
      <c r="A12" s="433"/>
      <c r="B12" s="436" t="s">
        <v>121</v>
      </c>
      <c r="C12" s="437"/>
      <c r="D12" s="400" t="s">
        <v>86</v>
      </c>
      <c r="E12" s="184">
        <v>4.3261929101152816</v>
      </c>
      <c r="F12" s="184">
        <v>11.386657543391635</v>
      </c>
      <c r="G12" s="184">
        <v>12.07654250993582</v>
      </c>
      <c r="H12" s="184">
        <v>12.299936927459456</v>
      </c>
      <c r="I12" s="184">
        <v>10.97534170527868</v>
      </c>
      <c r="J12" s="184">
        <v>12.122845768604449</v>
      </c>
      <c r="K12" s="184">
        <v>12.268920779832527</v>
      </c>
      <c r="L12" s="184">
        <v>12.110505094515148</v>
      </c>
      <c r="M12" s="184">
        <v>11.26403470460464</v>
      </c>
      <c r="N12" s="185">
        <v>0.27763801718401737</v>
      </c>
      <c r="O12" s="185">
        <v>3.9353426113926275</v>
      </c>
      <c r="P12" s="185">
        <v>5.2999999999999972</v>
      </c>
      <c r="Q12" s="185">
        <v>4.7999999999999972</v>
      </c>
      <c r="R12" s="185">
        <v>5.7000000000000028</v>
      </c>
      <c r="S12" s="185">
        <v>5.0999999999999943</v>
      </c>
      <c r="T12" s="185">
        <v>-1.5</v>
      </c>
      <c r="U12" s="185">
        <v>-2.2999999999999972</v>
      </c>
      <c r="V12" s="186">
        <v>2</v>
      </c>
      <c r="W12" s="186">
        <v>3.2999999999999972</v>
      </c>
      <c r="X12" s="187">
        <v>3.2999999999999972</v>
      </c>
    </row>
    <row r="13" spans="1:26" ht="18" x14ac:dyDescent="0.15">
      <c r="A13" s="433"/>
      <c r="B13" s="475" t="s">
        <v>212</v>
      </c>
      <c r="C13" s="465"/>
      <c r="D13" s="401" t="s">
        <v>117</v>
      </c>
      <c r="E13" s="188">
        <v>18.400000000000006</v>
      </c>
      <c r="F13" s="188">
        <v>17.799999999999997</v>
      </c>
      <c r="G13" s="188">
        <v>15.200000000000003</v>
      </c>
      <c r="H13" s="188">
        <v>12.769999999999996</v>
      </c>
      <c r="I13" s="188">
        <v>11.329999999999998</v>
      </c>
      <c r="J13" s="188">
        <v>13.329999999999998</v>
      </c>
      <c r="K13" s="188">
        <v>8.7800000000000011</v>
      </c>
      <c r="L13" s="188">
        <v>9.6200000000000045</v>
      </c>
      <c r="M13" s="188">
        <v>13.629999999999995</v>
      </c>
      <c r="N13" s="189">
        <v>9.6899999999999977</v>
      </c>
      <c r="O13" s="189">
        <v>7.6800000000000068</v>
      </c>
      <c r="P13" s="189">
        <v>6.7999999999999972</v>
      </c>
      <c r="Q13" s="189">
        <v>5.9300000000000068</v>
      </c>
      <c r="R13" s="189">
        <v>6.5499999999999972</v>
      </c>
      <c r="S13" s="189">
        <v>10.739999999999995</v>
      </c>
      <c r="T13" s="189">
        <v>12.019999999999996</v>
      </c>
      <c r="U13" s="189">
        <v>5.3900000000000006</v>
      </c>
      <c r="V13" s="190">
        <v>2.0699999999999932</v>
      </c>
      <c r="W13" s="190">
        <v>3.7600000000000051</v>
      </c>
      <c r="X13" s="191">
        <v>3.8900000000000006</v>
      </c>
    </row>
    <row r="14" spans="1:26" ht="16.5" x14ac:dyDescent="0.15">
      <c r="A14" s="443" t="s">
        <v>94</v>
      </c>
      <c r="B14" s="398" t="s">
        <v>186</v>
      </c>
      <c r="C14" s="399"/>
      <c r="D14" s="23" t="s">
        <v>203</v>
      </c>
      <c r="E14" s="53">
        <v>3113.6</v>
      </c>
      <c r="F14" s="53">
        <v>4298</v>
      </c>
      <c r="G14" s="53">
        <v>5979.1</v>
      </c>
      <c r="H14" s="53">
        <v>7554.7</v>
      </c>
      <c r="I14" s="53">
        <v>9115.2000000000007</v>
      </c>
      <c r="J14" s="53">
        <v>11507.9</v>
      </c>
      <c r="K14" s="53">
        <v>13711.4</v>
      </c>
      <c r="L14" s="53">
        <v>16713</v>
      </c>
      <c r="M14" s="53">
        <v>20778.3</v>
      </c>
      <c r="N14" s="19">
        <v>23157.8</v>
      </c>
      <c r="O14" s="19">
        <v>25814.2</v>
      </c>
      <c r="P14" s="19">
        <v>29319.7</v>
      </c>
      <c r="Q14" s="19">
        <v>33584</v>
      </c>
      <c r="R14" s="19">
        <v>37578.800000000003</v>
      </c>
      <c r="S14" s="19">
        <v>40876</v>
      </c>
      <c r="T14" s="19">
        <v>43164</v>
      </c>
      <c r="U14" s="19">
        <v>45786</v>
      </c>
      <c r="V14" s="163">
        <v>48952</v>
      </c>
      <c r="W14" s="163">
        <v>51667</v>
      </c>
      <c r="X14" s="54">
        <v>56437</v>
      </c>
    </row>
    <row r="15" spans="1:26" ht="18" x14ac:dyDescent="0.15">
      <c r="A15" s="444"/>
      <c r="B15" s="442" t="s">
        <v>217</v>
      </c>
      <c r="C15" s="437"/>
      <c r="D15" s="402" t="s">
        <v>91</v>
      </c>
      <c r="E15" s="41">
        <v>4020.3449999999998</v>
      </c>
      <c r="F15" s="41">
        <v>3939.14</v>
      </c>
      <c r="G15" s="41">
        <v>4071.127</v>
      </c>
      <c r="H15" s="41">
        <v>4046.692</v>
      </c>
      <c r="I15" s="41">
        <v>4013.6750000000002</v>
      </c>
      <c r="J15" s="41">
        <v>4094.2849999999999</v>
      </c>
      <c r="K15" s="41">
        <v>4093.0740000000001</v>
      </c>
      <c r="L15" s="41">
        <v>4129.1989999999996</v>
      </c>
      <c r="M15" s="41">
        <v>4140.3050000000003</v>
      </c>
      <c r="N15" s="20">
        <v>4041.2759999999998</v>
      </c>
      <c r="O15" s="20">
        <v>4039.4009999999998</v>
      </c>
      <c r="P15" s="20">
        <v>4105.482</v>
      </c>
      <c r="Q15" s="20">
        <v>4099.8639999999996</v>
      </c>
      <c r="R15" s="20">
        <v>4113.2299999999996</v>
      </c>
      <c r="S15" s="20">
        <v>4092.7049999999999</v>
      </c>
      <c r="T15" s="20">
        <v>4060.8270000000002</v>
      </c>
      <c r="U15" s="20">
        <v>4045.2860000000001</v>
      </c>
      <c r="V15" s="166">
        <v>4027.4549999999999</v>
      </c>
      <c r="W15" s="166">
        <v>4038.114</v>
      </c>
      <c r="X15" s="59">
        <v>3954.1219999999998</v>
      </c>
    </row>
    <row r="16" spans="1:26" ht="18" x14ac:dyDescent="0.15">
      <c r="A16" s="444"/>
      <c r="B16" s="442" t="s">
        <v>218</v>
      </c>
      <c r="C16" s="437"/>
      <c r="D16" s="402" t="s">
        <v>91</v>
      </c>
      <c r="E16" s="41">
        <v>628.29999999999995</v>
      </c>
      <c r="F16" s="41">
        <v>521.6</v>
      </c>
      <c r="G16" s="41">
        <v>435.5</v>
      </c>
      <c r="H16" s="41">
        <v>455.2</v>
      </c>
      <c r="I16" s="41">
        <v>442.8</v>
      </c>
      <c r="J16" s="41">
        <v>375.4</v>
      </c>
      <c r="K16" s="41">
        <v>352.1</v>
      </c>
      <c r="L16" s="41">
        <v>334.3</v>
      </c>
      <c r="M16" s="41">
        <v>412.3</v>
      </c>
      <c r="N16" s="20">
        <v>448</v>
      </c>
      <c r="O16" s="20">
        <v>403.2</v>
      </c>
      <c r="P16" s="20">
        <v>352.9</v>
      </c>
      <c r="Q16" s="20">
        <v>321</v>
      </c>
      <c r="R16" s="20">
        <v>316.7</v>
      </c>
      <c r="S16" s="20">
        <v>311.2</v>
      </c>
      <c r="T16" s="20">
        <v>309.39999999999998</v>
      </c>
      <c r="U16" s="20">
        <v>297.39999999999998</v>
      </c>
      <c r="V16" s="166">
        <v>288.10000000000002</v>
      </c>
      <c r="W16" s="166">
        <v>271.39999999999998</v>
      </c>
      <c r="X16" s="59">
        <v>254.1</v>
      </c>
    </row>
    <row r="17" spans="1:29" ht="18" x14ac:dyDescent="0.15">
      <c r="A17" s="432"/>
      <c r="B17" s="466" t="s">
        <v>221</v>
      </c>
      <c r="C17" s="446"/>
      <c r="D17" s="403" t="s">
        <v>6</v>
      </c>
      <c r="E17" s="188">
        <f t="shared" ref="E17:T17" si="0">E16/E5*100</f>
        <v>10.986751198610314</v>
      </c>
      <c r="F17" s="188">
        <f t="shared" si="0"/>
        <v>9.1354767025202595</v>
      </c>
      <c r="G17" s="188">
        <f t="shared" si="0"/>
        <v>7.6797276703321273</v>
      </c>
      <c r="H17" s="188">
        <f t="shared" si="0"/>
        <v>8.0327238204142706</v>
      </c>
      <c r="I17" s="188">
        <f t="shared" si="0"/>
        <v>7.8223886727289598</v>
      </c>
      <c r="J17" s="188">
        <f t="shared" si="0"/>
        <v>6.667200658408265</v>
      </c>
      <c r="K17" s="188">
        <f t="shared" si="0"/>
        <v>6.3050449133723356</v>
      </c>
      <c r="L17" s="188">
        <f t="shared" si="0"/>
        <v>6.0428629323954945</v>
      </c>
      <c r="M17" s="188">
        <f t="shared" si="0"/>
        <v>7.5219492046765621</v>
      </c>
      <c r="N17" s="189">
        <f t="shared" si="0"/>
        <v>8.264802806048138</v>
      </c>
      <c r="O17" s="189">
        <f t="shared" si="0"/>
        <v>7.5424233252434361</v>
      </c>
      <c r="P17" s="189">
        <f t="shared" si="0"/>
        <v>6.6920201120899154</v>
      </c>
      <c r="Q17" s="189">
        <f t="shared" si="0"/>
        <v>6.1779884238739031</v>
      </c>
      <c r="R17" s="189">
        <f t="shared" si="0"/>
        <v>6.1914021033172384</v>
      </c>
      <c r="S17" s="189">
        <f t="shared" si="0"/>
        <v>6.1974390158658021</v>
      </c>
      <c r="T17" s="189">
        <f t="shared" si="0"/>
        <v>6.2637310134449553</v>
      </c>
      <c r="U17" s="189">
        <v>5.8489584417523472</v>
      </c>
      <c r="V17" s="190">
        <v>5.8489584417523472</v>
      </c>
      <c r="W17" s="190">
        <v>5.8489584417523472</v>
      </c>
      <c r="X17" s="191">
        <v>5.8489584417523472</v>
      </c>
    </row>
    <row r="18" spans="1:29" ht="16.5" x14ac:dyDescent="0.15">
      <c r="A18" s="478" t="s">
        <v>222</v>
      </c>
      <c r="B18" s="55" t="s">
        <v>10</v>
      </c>
      <c r="C18" s="58" t="s">
        <v>122</v>
      </c>
      <c r="D18" s="435" t="s">
        <v>11</v>
      </c>
      <c r="E18" s="19">
        <v>3788.4</v>
      </c>
      <c r="F18" s="19">
        <v>5842.1</v>
      </c>
      <c r="G18" s="19">
        <v>3917.1</v>
      </c>
      <c r="H18" s="19">
        <v>4122.1000000000004</v>
      </c>
      <c r="I18" s="19">
        <v>4625.5</v>
      </c>
      <c r="J18" s="19">
        <v>6581.6</v>
      </c>
      <c r="K18" s="53">
        <v>9065.7999999999993</v>
      </c>
      <c r="L18" s="53">
        <v>13525.4</v>
      </c>
      <c r="M18" s="53">
        <v>15386.1</v>
      </c>
      <c r="N18" s="53">
        <v>10724.8</v>
      </c>
      <c r="O18" s="53">
        <v>18579.017609999999</v>
      </c>
      <c r="P18" s="53">
        <v>25012.407709999999</v>
      </c>
      <c r="Q18" s="53">
        <v>25899.277600000001</v>
      </c>
      <c r="R18" s="53">
        <v>28030.23173</v>
      </c>
      <c r="S18" s="53">
        <v>28491.25993</v>
      </c>
      <c r="T18" s="53">
        <v>20617.52807</v>
      </c>
      <c r="U18" s="53">
        <v>18618.00606</v>
      </c>
      <c r="V18" s="163">
        <v>22240.342905999998</v>
      </c>
      <c r="W18" s="163">
        <v>29216.679639999998</v>
      </c>
      <c r="X18" s="54">
        <v>28780.11793</v>
      </c>
      <c r="Y18" s="147"/>
      <c r="AA18" s="47"/>
      <c r="AB18" s="47"/>
      <c r="AC18" s="48"/>
    </row>
    <row r="19" spans="1:29" ht="16.5" x14ac:dyDescent="0.15">
      <c r="A19" s="479"/>
      <c r="B19" s="56"/>
      <c r="C19" s="51" t="s">
        <v>60</v>
      </c>
      <c r="D19" s="437"/>
      <c r="E19" s="20">
        <v>722.2</v>
      </c>
      <c r="F19" s="20">
        <v>652</v>
      </c>
      <c r="G19" s="20">
        <v>782.1</v>
      </c>
      <c r="H19" s="20">
        <v>849.2</v>
      </c>
      <c r="I19" s="20">
        <v>1202</v>
      </c>
      <c r="J19" s="20">
        <v>1558.2</v>
      </c>
      <c r="K19" s="41">
        <v>1534.7</v>
      </c>
      <c r="L19" s="41">
        <v>4070.2</v>
      </c>
      <c r="M19" s="41">
        <v>4392.7</v>
      </c>
      <c r="N19" s="41">
        <v>3582.6</v>
      </c>
      <c r="O19" s="41">
        <v>6155.2826599999999</v>
      </c>
      <c r="P19" s="41">
        <v>6855.3041800000001</v>
      </c>
      <c r="Q19" s="41">
        <v>7392.2267000000002</v>
      </c>
      <c r="R19" s="41">
        <v>9135.3098000000009</v>
      </c>
      <c r="S19" s="41">
        <v>8466.1143900000006</v>
      </c>
      <c r="T19" s="41">
        <v>6329.8254700000007</v>
      </c>
      <c r="U19" s="41">
        <v>4783.4031800000002</v>
      </c>
      <c r="V19" s="166">
        <v>4821.7408099999993</v>
      </c>
      <c r="W19" s="166">
        <v>6291.8797519999998</v>
      </c>
      <c r="X19" s="59">
        <v>6069.26433</v>
      </c>
      <c r="Y19" s="147"/>
      <c r="AA19" s="47"/>
      <c r="AB19" s="47"/>
      <c r="AC19" s="48"/>
    </row>
    <row r="20" spans="1:29" ht="16.5" x14ac:dyDescent="0.15">
      <c r="A20" s="479"/>
      <c r="B20" s="56"/>
      <c r="C20" s="51" t="s">
        <v>61</v>
      </c>
      <c r="D20" s="437"/>
      <c r="E20" s="20">
        <v>978.1</v>
      </c>
      <c r="F20" s="20">
        <v>1696.8</v>
      </c>
      <c r="G20" s="20">
        <v>1046.9000000000001</v>
      </c>
      <c r="H20" s="20">
        <v>1517.2</v>
      </c>
      <c r="I20" s="20">
        <v>1491.8</v>
      </c>
      <c r="J20" s="20">
        <v>2162.9</v>
      </c>
      <c r="K20" s="41">
        <v>2573.1</v>
      </c>
      <c r="L20" s="41">
        <v>1984.2</v>
      </c>
      <c r="M20" s="41">
        <v>1892.1</v>
      </c>
      <c r="N20" s="41">
        <v>2379.4</v>
      </c>
      <c r="O20" s="41">
        <v>3075.86969</v>
      </c>
      <c r="P20" s="41">
        <v>3967.7346899999998</v>
      </c>
      <c r="Q20" s="41">
        <v>5179.6390899999997</v>
      </c>
      <c r="R20" s="41">
        <v>5448.8789699999998</v>
      </c>
      <c r="S20" s="41">
        <v>5419.4799400000002</v>
      </c>
      <c r="T20" s="41">
        <v>3868.3452900000007</v>
      </c>
      <c r="U20" s="41">
        <v>3850.3844499999991</v>
      </c>
      <c r="V20" s="166">
        <v>5079.8720219999996</v>
      </c>
      <c r="W20" s="166">
        <v>6889.7334859999992</v>
      </c>
      <c r="X20" s="59">
        <v>6453.3955500000002</v>
      </c>
      <c r="Y20" s="147"/>
      <c r="AB20" s="47"/>
      <c r="AC20" s="48"/>
    </row>
    <row r="21" spans="1:29" ht="16.5" x14ac:dyDescent="0.15">
      <c r="A21" s="479"/>
      <c r="B21" s="56"/>
      <c r="C21" s="51" t="s">
        <v>62</v>
      </c>
      <c r="D21" s="437"/>
      <c r="E21" s="20">
        <v>382.7</v>
      </c>
      <c r="F21" s="20">
        <v>801.2</v>
      </c>
      <c r="G21" s="20">
        <v>690.4</v>
      </c>
      <c r="H21" s="20">
        <v>722.8</v>
      </c>
      <c r="I21" s="20">
        <v>811.2</v>
      </c>
      <c r="J21" s="20">
        <v>1277.8</v>
      </c>
      <c r="K21" s="41">
        <v>1185.4000000000001</v>
      </c>
      <c r="L21" s="41">
        <v>4555.2</v>
      </c>
      <c r="M21" s="41">
        <v>5774.9</v>
      </c>
      <c r="N21" s="41">
        <v>3754.1</v>
      </c>
      <c r="O21" s="41">
        <v>5350.3499899999997</v>
      </c>
      <c r="P21" s="41">
        <v>8462.4059600000001</v>
      </c>
      <c r="Q21" s="41">
        <v>8369.7363700000005</v>
      </c>
      <c r="R21" s="41">
        <v>8430.9039699999994</v>
      </c>
      <c r="S21" s="41">
        <v>9113.8658099999993</v>
      </c>
      <c r="T21" s="41">
        <v>5824.0202099999997</v>
      </c>
      <c r="U21" s="41">
        <v>4870.6051300000017</v>
      </c>
      <c r="V21" s="166">
        <v>6137.5214489999998</v>
      </c>
      <c r="W21" s="166">
        <v>9267.9988819999999</v>
      </c>
      <c r="X21" s="59">
        <v>9420.3837600000006</v>
      </c>
      <c r="Y21" s="147"/>
      <c r="Z21" s="10"/>
      <c r="AA21" s="47"/>
      <c r="AB21" s="47"/>
      <c r="AC21" s="48"/>
    </row>
    <row r="22" spans="1:29" ht="16.5" x14ac:dyDescent="0.15">
      <c r="A22" s="479"/>
      <c r="B22" s="56"/>
      <c r="C22" s="51" t="s">
        <v>63</v>
      </c>
      <c r="D22" s="437"/>
      <c r="E22" s="20">
        <v>377.4</v>
      </c>
      <c r="F22" s="20">
        <v>333.3</v>
      </c>
      <c r="G22" s="20">
        <v>251.5</v>
      </c>
      <c r="H22" s="20">
        <v>182</v>
      </c>
      <c r="I22" s="20">
        <v>185.5</v>
      </c>
      <c r="J22" s="20">
        <v>206</v>
      </c>
      <c r="K22" s="41">
        <v>300.5</v>
      </c>
      <c r="L22" s="41">
        <v>352.4</v>
      </c>
      <c r="M22" s="41">
        <v>198.5</v>
      </c>
      <c r="N22" s="41">
        <v>41.8</v>
      </c>
      <c r="O22" s="41">
        <v>58.714320000000001</v>
      </c>
      <c r="P22" s="41">
        <v>44.017679999999999</v>
      </c>
      <c r="Q22" s="41">
        <v>62.401420000000002</v>
      </c>
      <c r="R22" s="41">
        <v>157.87529000000001</v>
      </c>
      <c r="S22" s="41">
        <v>239.38623999999999</v>
      </c>
      <c r="T22" s="41">
        <v>104.12535999999999</v>
      </c>
      <c r="U22" s="41">
        <v>50.384370000000011</v>
      </c>
      <c r="V22" s="166">
        <v>79.691890999999998</v>
      </c>
      <c r="W22" s="166">
        <v>79.703152000000003</v>
      </c>
      <c r="X22" s="59">
        <v>156.40232999999998</v>
      </c>
      <c r="Y22" s="147"/>
      <c r="AA22" s="47"/>
      <c r="AB22" s="47"/>
      <c r="AC22" s="48"/>
    </row>
    <row r="23" spans="1:29" ht="16.5" x14ac:dyDescent="0.15">
      <c r="A23" s="479"/>
      <c r="B23" s="56"/>
      <c r="C23" s="51" t="s">
        <v>64</v>
      </c>
      <c r="D23" s="437"/>
      <c r="E23" s="20">
        <v>1328</v>
      </c>
      <c r="F23" s="20">
        <v>2358.8000000000002</v>
      </c>
      <c r="G23" s="20">
        <v>1146.2</v>
      </c>
      <c r="H23" s="20">
        <v>850.90000000000055</v>
      </c>
      <c r="I23" s="20">
        <v>935</v>
      </c>
      <c r="J23" s="20">
        <v>1376.7</v>
      </c>
      <c r="K23" s="41">
        <v>3472.1</v>
      </c>
      <c r="L23" s="41">
        <f t="shared" ref="L23:R23" si="1">L18-(L19+L20+L21+L22)</f>
        <v>2563.4000000000015</v>
      </c>
      <c r="M23" s="41">
        <f t="shared" si="1"/>
        <v>3127.9000000000015</v>
      </c>
      <c r="N23" s="41">
        <f t="shared" si="1"/>
        <v>966.89999999999964</v>
      </c>
      <c r="O23" s="41">
        <f t="shared" si="1"/>
        <v>3938.8009500000007</v>
      </c>
      <c r="P23" s="41">
        <f t="shared" si="1"/>
        <v>5682.9451999999983</v>
      </c>
      <c r="Q23" s="41">
        <f t="shared" si="1"/>
        <v>4895.2740200000007</v>
      </c>
      <c r="R23" s="41">
        <f t="shared" si="1"/>
        <v>4857.2636999999995</v>
      </c>
      <c r="S23" s="41">
        <f>S18-(S19+S20+S21+S22)</f>
        <v>5252.4135500000011</v>
      </c>
      <c r="T23" s="41">
        <v>4491.2117399999979</v>
      </c>
      <c r="U23" s="41">
        <v>5063.2289299999975</v>
      </c>
      <c r="V23" s="166">
        <v>6121.5167339999989</v>
      </c>
      <c r="W23" s="166">
        <v>6687.3643680000005</v>
      </c>
      <c r="X23" s="59">
        <v>6680.6719600000006</v>
      </c>
      <c r="Y23" s="147"/>
      <c r="AA23" s="47"/>
      <c r="AB23" s="47"/>
      <c r="AC23" s="48"/>
    </row>
    <row r="24" spans="1:29" ht="16.5" x14ac:dyDescent="0.15">
      <c r="A24" s="479"/>
      <c r="B24" s="56" t="s">
        <v>12</v>
      </c>
      <c r="C24" s="52" t="s">
        <v>122</v>
      </c>
      <c r="D24" s="437"/>
      <c r="E24" s="20">
        <v>934.2</v>
      </c>
      <c r="F24" s="20">
        <v>1216.8</v>
      </c>
      <c r="G24" s="20">
        <v>1518.6</v>
      </c>
      <c r="H24" s="20">
        <v>1764.5</v>
      </c>
      <c r="I24" s="20">
        <v>3015</v>
      </c>
      <c r="J24" s="20">
        <v>5813</v>
      </c>
      <c r="K24" s="41">
        <v>6983.3</v>
      </c>
      <c r="L24" s="41">
        <v>7745.1</v>
      </c>
      <c r="M24" s="41">
        <v>8808.5</v>
      </c>
      <c r="N24" s="41">
        <v>4684.6000000000004</v>
      </c>
      <c r="O24" s="41">
        <v>7653.6013899999998</v>
      </c>
      <c r="P24" s="41">
        <v>9109.6619499999997</v>
      </c>
      <c r="Q24" s="41">
        <v>10261.596670000001</v>
      </c>
      <c r="R24" s="41">
        <v>12032.48495</v>
      </c>
      <c r="S24" s="41">
        <v>10488.635550000001</v>
      </c>
      <c r="T24" s="41">
        <v>5880.9254800000008</v>
      </c>
      <c r="U24" s="41">
        <v>5785.7562099999996</v>
      </c>
      <c r="V24" s="166">
        <v>6288.9292939999996</v>
      </c>
      <c r="W24" s="166">
        <v>6817.5760279999995</v>
      </c>
      <c r="X24" s="59">
        <v>8383.2691500000001</v>
      </c>
      <c r="Y24" s="147"/>
      <c r="AA24" s="47"/>
      <c r="AB24" s="47"/>
      <c r="AC24" s="48"/>
    </row>
    <row r="25" spans="1:29" ht="16.5" x14ac:dyDescent="0.15">
      <c r="A25" s="479"/>
      <c r="B25" s="56"/>
      <c r="C25" s="51" t="s">
        <v>60</v>
      </c>
      <c r="D25" s="437"/>
      <c r="E25" s="20">
        <v>131.30000000000001</v>
      </c>
      <c r="F25" s="20">
        <v>189.3</v>
      </c>
      <c r="G25" s="20">
        <v>186</v>
      </c>
      <c r="H25" s="20">
        <v>441.8</v>
      </c>
      <c r="I25" s="20">
        <v>1204.2</v>
      </c>
      <c r="J25" s="20">
        <v>1941</v>
      </c>
      <c r="K25" s="41">
        <v>1710.7</v>
      </c>
      <c r="L25" s="41">
        <v>2035.1</v>
      </c>
      <c r="M25" s="41">
        <v>2677.9</v>
      </c>
      <c r="N25" s="41">
        <v>474.9</v>
      </c>
      <c r="O25" s="41">
        <v>773.08748000000003</v>
      </c>
      <c r="P25" s="41">
        <v>903.41546000000005</v>
      </c>
      <c r="Q25" s="41">
        <v>958.44236999999998</v>
      </c>
      <c r="R25" s="41">
        <v>1730.43904</v>
      </c>
      <c r="S25" s="41">
        <v>1773.92723</v>
      </c>
      <c r="T25" s="41">
        <v>716.42959999999982</v>
      </c>
      <c r="U25" s="41">
        <v>424.47274999999996</v>
      </c>
      <c r="V25" s="166">
        <v>582.853657</v>
      </c>
      <c r="W25" s="166">
        <v>500.11435600000004</v>
      </c>
      <c r="X25" s="59">
        <v>1243.1191699999999</v>
      </c>
      <c r="Y25" s="147"/>
      <c r="AA25" s="47"/>
      <c r="AB25" s="47"/>
      <c r="AC25" s="48"/>
    </row>
    <row r="26" spans="1:29" ht="16.5" x14ac:dyDescent="0.15">
      <c r="A26" s="479"/>
      <c r="B26" s="56"/>
      <c r="C26" s="51" t="s">
        <v>61</v>
      </c>
      <c r="D26" s="437"/>
      <c r="E26" s="20">
        <v>141.1</v>
      </c>
      <c r="F26" s="20">
        <v>173.4</v>
      </c>
      <c r="G26" s="20">
        <v>424.1</v>
      </c>
      <c r="H26" s="20">
        <v>487.6</v>
      </c>
      <c r="I26" s="20">
        <v>655.29999999999995</v>
      </c>
      <c r="J26" s="20">
        <v>1187.4000000000001</v>
      </c>
      <c r="K26" s="41">
        <v>1701.8</v>
      </c>
      <c r="L26" s="41">
        <v>2540.9</v>
      </c>
      <c r="M26" s="41">
        <v>3176.9</v>
      </c>
      <c r="N26" s="41">
        <v>2012.7</v>
      </c>
      <c r="O26" s="41">
        <v>3909.5545099999999</v>
      </c>
      <c r="P26" s="41">
        <v>4224.4362600000004</v>
      </c>
      <c r="Q26" s="41">
        <v>4671.3590899999999</v>
      </c>
      <c r="R26" s="41">
        <v>5629.1946799999996</v>
      </c>
      <c r="S26" s="41">
        <v>4721.7241199999999</v>
      </c>
      <c r="T26" s="41">
        <v>2499.8996399999996</v>
      </c>
      <c r="U26" s="41">
        <v>2280.4182299999998</v>
      </c>
      <c r="V26" s="166">
        <v>2690.3685010000004</v>
      </c>
      <c r="W26" s="166">
        <v>3855.5728449999997</v>
      </c>
      <c r="X26" s="59">
        <v>4018.5697</v>
      </c>
      <c r="Y26" s="147"/>
      <c r="AA26" s="47"/>
      <c r="AB26" s="47"/>
      <c r="AC26" s="48"/>
    </row>
    <row r="27" spans="1:29" ht="16.5" x14ac:dyDescent="0.15">
      <c r="A27" s="479"/>
      <c r="B27" s="56"/>
      <c r="C27" s="51" t="s">
        <v>62</v>
      </c>
      <c r="D27" s="437"/>
      <c r="E27" s="20">
        <v>184.3</v>
      </c>
      <c r="F27" s="20">
        <v>244</v>
      </c>
      <c r="G27" s="20">
        <v>302.89999999999998</v>
      </c>
      <c r="H27" s="20">
        <v>299.2</v>
      </c>
      <c r="I27" s="20">
        <v>352.7</v>
      </c>
      <c r="J27" s="20">
        <v>905.7</v>
      </c>
      <c r="K27" s="41">
        <v>1603.3</v>
      </c>
      <c r="L27" s="41">
        <v>1294</v>
      </c>
      <c r="M27" s="41">
        <v>700.3</v>
      </c>
      <c r="N27" s="41">
        <v>383.8</v>
      </c>
      <c r="O27" s="41">
        <v>884.73855000000003</v>
      </c>
      <c r="P27" s="41">
        <v>1312.1600800000001</v>
      </c>
      <c r="Q27" s="41">
        <v>1867.2593100000001</v>
      </c>
      <c r="R27" s="41">
        <v>1458.54204</v>
      </c>
      <c r="S27" s="41">
        <v>1113.7166999999999</v>
      </c>
      <c r="T27" s="41">
        <v>430.81808000000001</v>
      </c>
      <c r="U27" s="41">
        <v>635.72191000000009</v>
      </c>
      <c r="V27" s="166">
        <v>967.24181799999997</v>
      </c>
      <c r="W27" s="166">
        <v>564.04914400000007</v>
      </c>
      <c r="X27" s="59">
        <v>701.79782</v>
      </c>
      <c r="Y27" s="147"/>
      <c r="AA27" s="47"/>
      <c r="AB27" s="47"/>
      <c r="AC27" s="48"/>
    </row>
    <row r="28" spans="1:29" ht="16.5" x14ac:dyDescent="0.15">
      <c r="A28" s="479"/>
      <c r="B28" s="56"/>
      <c r="C28" s="51" t="s">
        <v>63</v>
      </c>
      <c r="D28" s="437"/>
      <c r="E28" s="20">
        <v>177.5</v>
      </c>
      <c r="F28" s="20">
        <v>183</v>
      </c>
      <c r="G28" s="20">
        <v>241.5</v>
      </c>
      <c r="H28" s="20">
        <v>155.4</v>
      </c>
      <c r="I28" s="20">
        <v>208.1</v>
      </c>
      <c r="J28" s="20">
        <v>488.6</v>
      </c>
      <c r="K28" s="41">
        <v>426.8</v>
      </c>
      <c r="L28" s="41">
        <v>501.4</v>
      </c>
      <c r="M28" s="41">
        <v>668.9</v>
      </c>
      <c r="N28" s="41">
        <v>653.9</v>
      </c>
      <c r="O28" s="41">
        <v>551.36630000000002</v>
      </c>
      <c r="P28" s="41">
        <v>697.39256999999998</v>
      </c>
      <c r="Q28" s="41">
        <v>695.79570999999999</v>
      </c>
      <c r="R28" s="41">
        <v>713.53738999999996</v>
      </c>
      <c r="S28" s="41">
        <v>622.40993000000003</v>
      </c>
      <c r="T28" s="41">
        <v>545.11739</v>
      </c>
      <c r="U28" s="41">
        <v>729.29356999999993</v>
      </c>
      <c r="V28" s="166">
        <v>369.72135600000001</v>
      </c>
      <c r="W28" s="166">
        <v>411.52511100000004</v>
      </c>
      <c r="X28" s="59">
        <v>401.18727000000001</v>
      </c>
      <c r="Y28" s="147"/>
      <c r="AA28" s="47"/>
      <c r="AB28" s="47"/>
      <c r="AC28" s="48"/>
    </row>
    <row r="29" spans="1:29" ht="16.5" x14ac:dyDescent="0.15">
      <c r="A29" s="479"/>
      <c r="B29" s="57"/>
      <c r="C29" s="51" t="s">
        <v>64</v>
      </c>
      <c r="D29" s="437"/>
      <c r="E29" s="20">
        <v>300</v>
      </c>
      <c r="F29" s="20">
        <v>427.1</v>
      </c>
      <c r="G29" s="20">
        <v>364.1</v>
      </c>
      <c r="H29" s="20">
        <v>380.5</v>
      </c>
      <c r="I29" s="20">
        <v>594.70000000000005</v>
      </c>
      <c r="J29" s="20">
        <v>1290.3</v>
      </c>
      <c r="K29" s="41">
        <v>1540.7</v>
      </c>
      <c r="L29" s="41">
        <f t="shared" ref="L29:R29" si="2">L24-(L25+L26+L27+L28)</f>
        <v>1373.7000000000007</v>
      </c>
      <c r="M29" s="41">
        <f t="shared" si="2"/>
        <v>1584.5</v>
      </c>
      <c r="N29" s="20">
        <f t="shared" si="2"/>
        <v>1159.3000000000002</v>
      </c>
      <c r="O29" s="41">
        <f t="shared" si="2"/>
        <v>1534.85455</v>
      </c>
      <c r="P29" s="41">
        <f t="shared" si="2"/>
        <v>1972.2575799999995</v>
      </c>
      <c r="Q29" s="41">
        <f t="shared" si="2"/>
        <v>2068.7401900000004</v>
      </c>
      <c r="R29" s="41">
        <f t="shared" si="2"/>
        <v>2500.7718000000004</v>
      </c>
      <c r="S29" s="41">
        <f>S24-(S25+S26+S27+S28)</f>
        <v>2256.8575700000001</v>
      </c>
      <c r="T29" s="41">
        <v>1688.6607700000009</v>
      </c>
      <c r="U29" s="41">
        <v>1715.8497500000001</v>
      </c>
      <c r="V29" s="166">
        <v>1678.7439620000002</v>
      </c>
      <c r="W29" s="166">
        <v>1486.3145719999998</v>
      </c>
      <c r="X29" s="59">
        <v>2018.5951899999995</v>
      </c>
      <c r="Y29" s="147"/>
      <c r="AA29" s="47"/>
      <c r="AB29" s="47"/>
      <c r="AC29" s="48"/>
    </row>
    <row r="30" spans="1:29" ht="16.5" x14ac:dyDescent="0.15">
      <c r="A30" s="479"/>
      <c r="B30" s="472" t="s">
        <v>65</v>
      </c>
      <c r="C30" s="437"/>
      <c r="D30" s="437"/>
      <c r="E30" s="20">
        <f t="shared" ref="E30:N30" si="3">E18+E24</f>
        <v>4722.6000000000004</v>
      </c>
      <c r="F30" s="20">
        <f t="shared" si="3"/>
        <v>7058.9000000000005</v>
      </c>
      <c r="G30" s="20">
        <f t="shared" si="3"/>
        <v>5435.7</v>
      </c>
      <c r="H30" s="20">
        <f t="shared" si="3"/>
        <v>5886.6</v>
      </c>
      <c r="I30" s="20">
        <f t="shared" si="3"/>
        <v>7640.5</v>
      </c>
      <c r="J30" s="20">
        <f t="shared" si="3"/>
        <v>12394.6</v>
      </c>
      <c r="K30" s="20">
        <f t="shared" si="3"/>
        <v>16049.099999999999</v>
      </c>
      <c r="L30" s="20">
        <f t="shared" si="3"/>
        <v>21270.5</v>
      </c>
      <c r="M30" s="20">
        <f t="shared" si="3"/>
        <v>24194.6</v>
      </c>
      <c r="N30" s="20">
        <f t="shared" si="3"/>
        <v>15409.4</v>
      </c>
      <c r="O30" s="20">
        <f t="shared" ref="O30:T30" si="4">O18+O24</f>
        <v>26232.618999999999</v>
      </c>
      <c r="P30" s="20">
        <f t="shared" si="4"/>
        <v>34122.069660000001</v>
      </c>
      <c r="Q30" s="20">
        <f t="shared" si="4"/>
        <v>36160.87427</v>
      </c>
      <c r="R30" s="20">
        <f t="shared" si="4"/>
        <v>40062.716679999998</v>
      </c>
      <c r="S30" s="20">
        <f t="shared" si="4"/>
        <v>38979.895479999999</v>
      </c>
      <c r="T30" s="20">
        <f t="shared" si="4"/>
        <v>26498.453550000002</v>
      </c>
      <c r="U30" s="20">
        <v>24403.762269999999</v>
      </c>
      <c r="V30" s="167">
        <f>V18+V24</f>
        <v>28529.272199999999</v>
      </c>
      <c r="W30" s="167">
        <f>W18+W24</f>
        <v>36034.255667999998</v>
      </c>
      <c r="X30" s="21">
        <f>X18+X24</f>
        <v>37163.38708</v>
      </c>
      <c r="Z30" s="148"/>
      <c r="AA30" s="148"/>
    </row>
    <row r="31" spans="1:29" ht="16.5" x14ac:dyDescent="0.15">
      <c r="A31" s="480"/>
      <c r="B31" s="471" t="s">
        <v>123</v>
      </c>
      <c r="C31" s="470"/>
      <c r="D31" s="470"/>
      <c r="E31" s="60">
        <f t="shared" ref="E31:J31" si="5">E18-E24</f>
        <v>2854.2</v>
      </c>
      <c r="F31" s="60">
        <f t="shared" si="5"/>
        <v>4625.3</v>
      </c>
      <c r="G31" s="60">
        <f t="shared" si="5"/>
        <v>2398.5</v>
      </c>
      <c r="H31" s="60">
        <f t="shared" si="5"/>
        <v>2357.6000000000004</v>
      </c>
      <c r="I31" s="60">
        <f t="shared" si="5"/>
        <v>1610.5</v>
      </c>
      <c r="J31" s="60">
        <f t="shared" si="5"/>
        <v>768.60000000000036</v>
      </c>
      <c r="K31" s="61">
        <f t="shared" ref="K31:P31" si="6">K18-K24</f>
        <v>2082.4999999999991</v>
      </c>
      <c r="L31" s="61">
        <f t="shared" si="6"/>
        <v>5780.2999999999993</v>
      </c>
      <c r="M31" s="61">
        <f t="shared" si="6"/>
        <v>6577.6</v>
      </c>
      <c r="N31" s="61">
        <f t="shared" si="6"/>
        <v>6040.1999999999989</v>
      </c>
      <c r="O31" s="61">
        <f t="shared" si="6"/>
        <v>10925.416219999999</v>
      </c>
      <c r="P31" s="61">
        <f t="shared" si="6"/>
        <v>15902.74576</v>
      </c>
      <c r="Q31" s="61">
        <f>Q18-Q24</f>
        <v>15637.68093</v>
      </c>
      <c r="R31" s="61">
        <f>R18-R24</f>
        <v>15997.746779999999</v>
      </c>
      <c r="S31" s="61">
        <f>S18-S24</f>
        <v>18002.624380000001</v>
      </c>
      <c r="T31" s="61">
        <f>T18-T24</f>
        <v>14736.602589999999</v>
      </c>
      <c r="U31" s="61">
        <v>12832.24985</v>
      </c>
      <c r="V31" s="168">
        <f>V18-V24</f>
        <v>15951.413611999998</v>
      </c>
      <c r="W31" s="168">
        <f>W18-W24</f>
        <v>22399.103611999999</v>
      </c>
      <c r="X31" s="62">
        <f>X18-X24</f>
        <v>20396.84878</v>
      </c>
    </row>
    <row r="32" spans="1:29" ht="18.75" thickBot="1" x14ac:dyDescent="0.2">
      <c r="A32" s="196" t="s">
        <v>273</v>
      </c>
      <c r="B32" s="476" t="s">
        <v>165</v>
      </c>
      <c r="C32" s="477"/>
      <c r="D32" s="109" t="s">
        <v>124</v>
      </c>
      <c r="E32" s="110" t="s">
        <v>126</v>
      </c>
      <c r="F32" s="111" t="s">
        <v>125</v>
      </c>
      <c r="G32" s="111" t="s">
        <v>125</v>
      </c>
      <c r="H32" s="111" t="s">
        <v>125</v>
      </c>
      <c r="I32" s="111" t="s">
        <v>125</v>
      </c>
      <c r="J32" s="111" t="s">
        <v>125</v>
      </c>
      <c r="K32" s="112" t="s">
        <v>125</v>
      </c>
      <c r="L32" s="112" t="s">
        <v>125</v>
      </c>
      <c r="M32" s="112" t="s">
        <v>125</v>
      </c>
      <c r="N32" s="112" t="s">
        <v>125</v>
      </c>
      <c r="O32" s="112" t="s">
        <v>125</v>
      </c>
      <c r="P32" s="112">
        <v>1020.2082323258674</v>
      </c>
      <c r="Q32" s="112">
        <v>790.43911706115341</v>
      </c>
      <c r="R32" s="112">
        <v>1867.8384081887316</v>
      </c>
      <c r="S32" s="112">
        <v>4977.4182982679686</v>
      </c>
      <c r="T32" s="112">
        <v>7024.1750559322736</v>
      </c>
      <c r="U32" s="112">
        <v>10507.684077805558</v>
      </c>
      <c r="V32" s="169">
        <v>8313.2284366581989</v>
      </c>
      <c r="W32" s="169">
        <v>1474.4253312377173</v>
      </c>
      <c r="X32" s="113">
        <v>2195.6147406016171</v>
      </c>
    </row>
    <row r="33" spans="1:25" ht="16.5" x14ac:dyDescent="0.15">
      <c r="A33" s="289" t="s">
        <v>329</v>
      </c>
      <c r="B33" s="2"/>
      <c r="C33" s="1"/>
      <c r="D33" s="2"/>
      <c r="E33" s="11"/>
      <c r="F33" s="11"/>
      <c r="G33" s="11"/>
      <c r="H33" s="11"/>
      <c r="I33" s="11"/>
      <c r="J33" s="11"/>
      <c r="K33" s="12"/>
      <c r="L33" s="12"/>
      <c r="M33" s="12"/>
      <c r="N33" s="12"/>
      <c r="O33" s="12"/>
      <c r="P33" s="12"/>
      <c r="Q33" s="12"/>
      <c r="R33" s="12"/>
      <c r="S33" s="12"/>
      <c r="T33" s="12"/>
      <c r="U33" s="12"/>
    </row>
    <row r="34" spans="1:25" ht="16.5" x14ac:dyDescent="0.15">
      <c r="A34" s="1" t="s">
        <v>66</v>
      </c>
      <c r="B34" s="2"/>
      <c r="C34" s="1"/>
      <c r="D34" s="2"/>
      <c r="E34" s="3"/>
      <c r="F34" s="3"/>
      <c r="G34" s="3"/>
      <c r="H34" s="3"/>
      <c r="I34" s="3"/>
      <c r="J34" s="422"/>
      <c r="K34" s="422"/>
      <c r="L34" s="422"/>
      <c r="M34" s="422"/>
      <c r="N34" s="422"/>
      <c r="O34" s="422"/>
      <c r="P34" s="422"/>
      <c r="Q34" s="422"/>
      <c r="R34" s="422"/>
      <c r="S34" s="422"/>
      <c r="T34" s="422"/>
      <c r="U34" s="422"/>
      <c r="V34" s="423"/>
      <c r="W34" s="423"/>
      <c r="X34" s="423"/>
    </row>
    <row r="35" spans="1:25" ht="16.5" x14ac:dyDescent="0.15">
      <c r="A35" s="1" t="s">
        <v>196</v>
      </c>
      <c r="B35" s="2"/>
      <c r="C35" s="1"/>
      <c r="D35" s="2"/>
      <c r="E35" s="11"/>
      <c r="F35" s="11"/>
      <c r="G35" s="11"/>
      <c r="H35" s="11"/>
      <c r="I35" s="11"/>
      <c r="J35" s="11"/>
      <c r="K35" s="11"/>
      <c r="L35" s="11"/>
      <c r="M35" s="11"/>
      <c r="N35" s="11"/>
      <c r="O35" s="11"/>
      <c r="P35" s="11"/>
      <c r="Q35" s="11"/>
      <c r="R35" s="11"/>
      <c r="S35" s="11"/>
      <c r="T35" s="11"/>
      <c r="U35" s="11"/>
      <c r="V35" s="11"/>
      <c r="W35" s="11"/>
      <c r="X35" s="11"/>
      <c r="Y35" s="11"/>
    </row>
    <row r="36" spans="1:25" ht="16.5" x14ac:dyDescent="0.15">
      <c r="A36" s="289" t="s">
        <v>312</v>
      </c>
      <c r="B36" s="2"/>
      <c r="C36" s="1"/>
      <c r="D36" s="2"/>
      <c r="E36" s="11"/>
      <c r="F36" s="11"/>
      <c r="G36" s="11"/>
      <c r="H36" s="11"/>
      <c r="I36" s="11"/>
      <c r="J36" s="11"/>
      <c r="K36" s="12"/>
      <c r="L36" s="12"/>
      <c r="M36" s="12"/>
      <c r="N36" s="12"/>
      <c r="O36" s="12"/>
      <c r="P36" s="12"/>
      <c r="Q36" s="12"/>
      <c r="R36" s="12"/>
      <c r="S36" s="12"/>
      <c r="T36" s="418"/>
      <c r="U36" s="12"/>
      <c r="X36" s="418"/>
      <c r="Y36" s="418"/>
    </row>
    <row r="37" spans="1:25" ht="16.5" x14ac:dyDescent="0.15">
      <c r="A37" s="1" t="s">
        <v>211</v>
      </c>
      <c r="B37" s="2"/>
      <c r="C37" s="1"/>
      <c r="D37" s="2"/>
      <c r="E37" s="11"/>
      <c r="F37" s="11"/>
      <c r="G37" s="11"/>
      <c r="H37" s="11"/>
      <c r="I37" s="11"/>
      <c r="J37" s="11"/>
      <c r="K37" s="12"/>
      <c r="L37" s="12"/>
      <c r="M37" s="12"/>
      <c r="N37" s="12"/>
      <c r="O37" s="12"/>
      <c r="P37" s="12"/>
      <c r="Q37" s="12"/>
      <c r="R37" s="12"/>
      <c r="S37" s="12"/>
      <c r="T37" s="418"/>
      <c r="U37" s="12"/>
      <c r="X37" s="418"/>
      <c r="Y37" s="418"/>
    </row>
    <row r="38" spans="1:25" ht="16.5" x14ac:dyDescent="0.15">
      <c r="A38" s="1" t="s">
        <v>213</v>
      </c>
      <c r="B38" s="2"/>
      <c r="C38" s="1"/>
      <c r="D38" s="2"/>
      <c r="E38" s="11"/>
      <c r="F38" s="11"/>
      <c r="G38" s="11"/>
      <c r="H38" s="11"/>
      <c r="I38" s="11"/>
      <c r="J38" s="11"/>
      <c r="K38" s="12"/>
      <c r="L38" s="12"/>
      <c r="M38" s="12"/>
      <c r="N38" s="12"/>
      <c r="O38" s="12"/>
      <c r="P38" s="12"/>
      <c r="Q38" s="12"/>
      <c r="R38" s="12"/>
      <c r="S38" s="12"/>
      <c r="T38" s="418"/>
      <c r="U38" s="12"/>
      <c r="X38" s="418"/>
      <c r="Y38" s="418"/>
    </row>
    <row r="39" spans="1:25" ht="16.5" x14ac:dyDescent="0.15">
      <c r="A39" s="1" t="s">
        <v>219</v>
      </c>
      <c r="B39" s="2"/>
      <c r="C39" s="1"/>
      <c r="D39" s="2"/>
      <c r="E39" s="11"/>
      <c r="F39" s="11"/>
      <c r="G39" s="11"/>
      <c r="H39" s="11"/>
      <c r="I39" s="11"/>
      <c r="J39" s="11"/>
      <c r="K39" s="12"/>
      <c r="L39" s="12"/>
      <c r="M39" s="12"/>
      <c r="N39" s="12"/>
      <c r="O39" s="12"/>
      <c r="P39" s="12"/>
      <c r="Q39" s="12"/>
      <c r="R39" s="12"/>
      <c r="S39" s="12"/>
      <c r="T39" s="418"/>
      <c r="U39" s="12"/>
      <c r="X39" s="418"/>
      <c r="Y39" s="418"/>
    </row>
    <row r="40" spans="1:25" ht="16.5" x14ac:dyDescent="0.15">
      <c r="A40" s="207" t="s">
        <v>220</v>
      </c>
      <c r="B40" s="2"/>
      <c r="C40" s="1"/>
      <c r="D40" s="2"/>
      <c r="E40" s="11"/>
      <c r="F40" s="11"/>
      <c r="G40" s="11"/>
      <c r="H40" s="11"/>
      <c r="I40" s="11"/>
      <c r="J40" s="11"/>
      <c r="K40" s="12"/>
      <c r="L40" s="12"/>
      <c r="M40" s="12"/>
      <c r="N40" s="12"/>
      <c r="O40" s="12"/>
      <c r="P40" s="12"/>
      <c r="Q40" s="12"/>
      <c r="R40" s="12"/>
      <c r="S40" s="12"/>
      <c r="T40" s="418"/>
      <c r="U40" s="12"/>
      <c r="X40" s="418"/>
      <c r="Y40" s="418"/>
    </row>
    <row r="41" spans="1:25" ht="16.5" x14ac:dyDescent="0.15">
      <c r="A41" s="289" t="s">
        <v>326</v>
      </c>
      <c r="B41" s="18"/>
      <c r="D41" s="2"/>
      <c r="E41" s="11"/>
      <c r="F41" s="11"/>
      <c r="G41" s="11"/>
      <c r="H41" s="11"/>
      <c r="I41" s="11"/>
      <c r="J41" s="11"/>
      <c r="K41" s="12"/>
      <c r="L41" s="12"/>
      <c r="M41" s="12"/>
      <c r="N41" s="12"/>
      <c r="O41" s="12"/>
      <c r="P41" s="12"/>
      <c r="Q41" s="12"/>
      <c r="R41" s="12"/>
      <c r="S41" s="12"/>
      <c r="T41" s="418"/>
      <c r="U41" s="12"/>
      <c r="X41" s="418"/>
      <c r="Y41" s="419"/>
    </row>
    <row r="42" spans="1:25" ht="16.5" x14ac:dyDescent="0.15">
      <c r="A42" s="1" t="s">
        <v>246</v>
      </c>
      <c r="B42" s="18"/>
      <c r="D42" s="2"/>
      <c r="E42" s="11"/>
      <c r="F42" s="11"/>
      <c r="G42" s="11"/>
      <c r="H42" s="11"/>
      <c r="I42" s="11"/>
      <c r="J42" s="11"/>
      <c r="K42" s="12"/>
      <c r="L42" s="12"/>
      <c r="M42" s="12"/>
      <c r="N42" s="12"/>
      <c r="O42" s="12"/>
      <c r="P42" s="12"/>
      <c r="Q42" s="12"/>
      <c r="R42" s="12"/>
      <c r="S42" s="12"/>
      <c r="T42" s="418"/>
      <c r="U42" s="12"/>
      <c r="X42" s="418"/>
      <c r="Y42" s="419"/>
    </row>
    <row r="43" spans="1:25" ht="16.5" x14ac:dyDescent="0.15">
      <c r="A43" s="1" t="s">
        <v>274</v>
      </c>
      <c r="B43" s="18"/>
      <c r="D43" s="2"/>
      <c r="E43" s="11"/>
      <c r="F43" s="11"/>
      <c r="G43" s="11"/>
      <c r="H43" s="11"/>
      <c r="I43" s="11"/>
      <c r="J43" s="11"/>
      <c r="K43" s="12"/>
      <c r="L43" s="12"/>
      <c r="M43" s="12"/>
      <c r="N43" s="12"/>
      <c r="O43" s="12"/>
      <c r="P43" s="12"/>
      <c r="Q43" s="12"/>
      <c r="R43" s="12"/>
      <c r="S43" s="12"/>
      <c r="T43" s="418"/>
      <c r="U43" s="12"/>
      <c r="X43" s="418"/>
      <c r="Y43" s="419"/>
    </row>
    <row r="44" spans="1:25" ht="16.5" x14ac:dyDescent="0.15">
      <c r="A44" s="181" t="s">
        <v>319</v>
      </c>
      <c r="B44" s="18"/>
      <c r="D44" s="2"/>
      <c r="S44" s="12"/>
      <c r="T44" s="418"/>
      <c r="U44" s="12"/>
      <c r="X44" s="418"/>
      <c r="Y44" s="419"/>
    </row>
    <row r="45" spans="1:25" x14ac:dyDescent="0.15">
      <c r="S45" s="12"/>
      <c r="T45" s="418"/>
      <c r="U45" s="12"/>
      <c r="X45" s="418"/>
      <c r="Y45" s="419"/>
    </row>
    <row r="46" spans="1:25" x14ac:dyDescent="0.15">
      <c r="E46" s="45"/>
      <c r="F46" s="45"/>
      <c r="G46" s="45"/>
      <c r="H46" s="45"/>
      <c r="I46" s="46"/>
      <c r="J46" s="43"/>
      <c r="S46" s="12"/>
      <c r="T46" s="418"/>
      <c r="U46" s="12"/>
      <c r="V46" s="40"/>
      <c r="X46" s="418"/>
      <c r="Y46" s="419"/>
    </row>
    <row r="47" spans="1:25" x14ac:dyDescent="0.15">
      <c r="J47" s="9"/>
      <c r="S47" s="40"/>
      <c r="T47" s="40"/>
      <c r="U47" s="40"/>
      <c r="V47" s="40"/>
      <c r="W47" s="40"/>
      <c r="X47" s="40"/>
    </row>
    <row r="48" spans="1:25" x14ac:dyDescent="0.15">
      <c r="S48" s="40"/>
      <c r="T48" s="40"/>
      <c r="U48" s="40"/>
      <c r="V48" s="40"/>
      <c r="W48" s="40"/>
      <c r="X48" s="40"/>
    </row>
    <row r="49" spans="5:24" x14ac:dyDescent="0.15">
      <c r="E49" s="42"/>
      <c r="F49" s="42"/>
      <c r="G49" s="42"/>
      <c r="H49" s="42"/>
      <c r="I49" s="42"/>
      <c r="S49" s="40"/>
      <c r="T49" s="40"/>
      <c r="U49" s="40"/>
      <c r="V49" s="40"/>
      <c r="W49" s="40"/>
      <c r="X49" s="40"/>
    </row>
    <row r="50" spans="5:24" x14ac:dyDescent="0.15">
      <c r="S50" s="40"/>
      <c r="T50" s="40"/>
      <c r="U50" s="40"/>
      <c r="V50" s="40"/>
      <c r="W50" s="40"/>
      <c r="X50" s="40"/>
    </row>
    <row r="51" spans="5:24" x14ac:dyDescent="0.15">
      <c r="S51" s="40"/>
      <c r="T51" s="40"/>
      <c r="U51" s="40"/>
      <c r="V51" s="40"/>
      <c r="W51" s="40"/>
      <c r="X51" s="40"/>
    </row>
    <row r="52" spans="5:24" x14ac:dyDescent="0.15">
      <c r="J52" s="9"/>
      <c r="S52" s="40"/>
      <c r="T52" s="40"/>
      <c r="U52" s="40"/>
      <c r="V52" s="40"/>
      <c r="W52" s="40"/>
      <c r="X52" s="40"/>
    </row>
  </sheetData>
  <mergeCells count="24">
    <mergeCell ref="B32:C32"/>
    <mergeCell ref="A3:A5"/>
    <mergeCell ref="B3:C3"/>
    <mergeCell ref="B5:C5"/>
    <mergeCell ref="A18:A31"/>
    <mergeCell ref="A6:A7"/>
    <mergeCell ref="B6:C6"/>
    <mergeCell ref="B7:C7"/>
    <mergeCell ref="A8:A9"/>
    <mergeCell ref="B8:C8"/>
    <mergeCell ref="B9:C9"/>
    <mergeCell ref="B4:C4"/>
    <mergeCell ref="B10:C10"/>
    <mergeCell ref="D18:D31"/>
    <mergeCell ref="B31:C31"/>
    <mergeCell ref="B30:C30"/>
    <mergeCell ref="A11:A13"/>
    <mergeCell ref="B11:C11"/>
    <mergeCell ref="B12:C12"/>
    <mergeCell ref="B13:C13"/>
    <mergeCell ref="B16:C16"/>
    <mergeCell ref="B17:C17"/>
    <mergeCell ref="A14:A17"/>
    <mergeCell ref="B15:C15"/>
  </mergeCells>
  <phoneticPr fontId="3"/>
  <pageMargins left="0.39370078740157483" right="0.39370078740157483" top="0.98425196850393704" bottom="0.98425196850393704" header="0.51181102362204722" footer="0.51181102362204722"/>
  <pageSetup paperSize="8" scale="78" orientation="landscape"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A51"/>
  <sheetViews>
    <sheetView showGridLines="0" view="pageBreakPreview" zoomScaleNormal="100" zoomScaleSheetLayoutView="100" workbookViewId="0">
      <pane xSplit="4" ySplit="4" topLeftCell="E5" activePane="bottomRight" state="frozen"/>
      <selection activeCell="E3" sqref="E3"/>
      <selection pane="topRight" activeCell="E3" sqref="E3"/>
      <selection pane="bottomLeft" activeCell="E3" sqref="E3"/>
      <selection pane="bottomRight" activeCell="D31" sqref="D31"/>
    </sheetView>
  </sheetViews>
  <sheetFormatPr defaultColWidth="9" defaultRowHeight="12.75" x14ac:dyDescent="0.15"/>
  <cols>
    <col min="1" max="1" width="3.625" style="63" customWidth="1"/>
    <col min="2" max="2" width="21.5" style="63" customWidth="1"/>
    <col min="3" max="3" width="11.625" style="63" customWidth="1"/>
    <col min="4" max="23" width="11.625" style="7" customWidth="1"/>
    <col min="24" max="16384" width="9" style="7"/>
  </cols>
  <sheetData>
    <row r="1" spans="1:27" ht="16.5" x14ac:dyDescent="0.15">
      <c r="A1" s="7" t="s">
        <v>133</v>
      </c>
    </row>
    <row r="2" spans="1:27" ht="17.25" thickBot="1" x14ac:dyDescent="0.2">
      <c r="A2" s="7" t="s">
        <v>134</v>
      </c>
      <c r="B2" s="7"/>
      <c r="C2" s="64"/>
    </row>
    <row r="3" spans="1:27" ht="18" x14ac:dyDescent="0.15">
      <c r="A3" s="487"/>
      <c r="B3" s="488"/>
      <c r="C3" s="208" t="s">
        <v>127</v>
      </c>
      <c r="D3" s="209" t="s">
        <v>130</v>
      </c>
      <c r="E3" s="496">
        <v>2000</v>
      </c>
      <c r="F3" s="483">
        <v>2001</v>
      </c>
      <c r="G3" s="483">
        <v>2002</v>
      </c>
      <c r="H3" s="483">
        <v>2003</v>
      </c>
      <c r="I3" s="483">
        <v>2004</v>
      </c>
      <c r="J3" s="483">
        <v>2005</v>
      </c>
      <c r="K3" s="483">
        <v>2006</v>
      </c>
      <c r="L3" s="483">
        <v>2007</v>
      </c>
      <c r="M3" s="483">
        <v>2008</v>
      </c>
      <c r="N3" s="483">
        <v>2009</v>
      </c>
      <c r="O3" s="483">
        <v>2010</v>
      </c>
      <c r="P3" s="483">
        <v>2011</v>
      </c>
      <c r="Q3" s="483">
        <v>2012</v>
      </c>
      <c r="R3" s="483">
        <v>2013</v>
      </c>
      <c r="S3" s="491">
        <v>2014</v>
      </c>
      <c r="T3" s="491">
        <v>2015</v>
      </c>
      <c r="U3" s="491">
        <v>2016</v>
      </c>
      <c r="V3" s="491">
        <v>2017</v>
      </c>
      <c r="W3" s="485">
        <v>2018</v>
      </c>
    </row>
    <row r="4" spans="1:27" ht="16.5" x14ac:dyDescent="0.15">
      <c r="A4" s="489"/>
      <c r="B4" s="490"/>
      <c r="C4" s="210" t="s">
        <v>128</v>
      </c>
      <c r="D4" s="211" t="s">
        <v>169</v>
      </c>
      <c r="E4" s="497"/>
      <c r="F4" s="484"/>
      <c r="G4" s="484"/>
      <c r="H4" s="484"/>
      <c r="I4" s="484"/>
      <c r="J4" s="484"/>
      <c r="K4" s="484"/>
      <c r="L4" s="484"/>
      <c r="M4" s="484"/>
      <c r="N4" s="484"/>
      <c r="O4" s="484"/>
      <c r="P4" s="484"/>
      <c r="Q4" s="484"/>
      <c r="R4" s="484"/>
      <c r="S4" s="492"/>
      <c r="T4" s="492"/>
      <c r="U4" s="492"/>
      <c r="V4" s="492"/>
      <c r="W4" s="486"/>
    </row>
    <row r="5" spans="1:27" ht="16.5" x14ac:dyDescent="0.15">
      <c r="A5" s="212" t="s">
        <v>131</v>
      </c>
      <c r="B5" s="213"/>
      <c r="C5" s="214">
        <v>17125.2</v>
      </c>
      <c r="D5" s="215">
        <v>146748590</v>
      </c>
      <c r="E5" s="216">
        <v>5753671.5999999987</v>
      </c>
      <c r="F5" s="217">
        <v>7170968.1999999993</v>
      </c>
      <c r="G5" s="218">
        <v>8741219.1999999993</v>
      </c>
      <c r="H5" s="218">
        <v>10742423.300000001</v>
      </c>
      <c r="I5" s="218">
        <v>13964305.399999999</v>
      </c>
      <c r="J5" s="218">
        <v>18034385.199999999</v>
      </c>
      <c r="K5" s="218">
        <v>22492119.600000001</v>
      </c>
      <c r="L5" s="219">
        <v>27963955.600000001</v>
      </c>
      <c r="M5" s="219">
        <v>33908756.699999996</v>
      </c>
      <c r="N5" s="219">
        <v>32007228.099999998</v>
      </c>
      <c r="O5" s="219">
        <v>37687768.200000003</v>
      </c>
      <c r="P5" s="219">
        <v>45392276.700000003</v>
      </c>
      <c r="Q5" s="219">
        <v>49926068.70000001</v>
      </c>
      <c r="R5" s="219">
        <v>54103000.300000004</v>
      </c>
      <c r="S5" s="219">
        <v>59188270.300000004</v>
      </c>
      <c r="T5" s="219">
        <v>65750633.600000009</v>
      </c>
      <c r="U5" s="219">
        <v>69237704.399999991</v>
      </c>
      <c r="V5" s="309">
        <v>74798938.650000006</v>
      </c>
      <c r="W5" s="220">
        <v>84976724.339999989</v>
      </c>
      <c r="Y5" s="412">
        <f>C5/D5*1000</f>
        <v>0.11669754373789895</v>
      </c>
      <c r="Z5" s="413">
        <f>C5/C$5*100</f>
        <v>100</v>
      </c>
      <c r="AA5" s="413">
        <f>D5/D$5*100</f>
        <v>100</v>
      </c>
    </row>
    <row r="6" spans="1:27" ht="16.5" x14ac:dyDescent="0.15">
      <c r="A6" s="498" t="s">
        <v>40</v>
      </c>
      <c r="B6" s="221" t="s">
        <v>129</v>
      </c>
      <c r="C6" s="222">
        <v>6952.6</v>
      </c>
      <c r="D6" s="223">
        <v>8169203</v>
      </c>
      <c r="E6" s="224">
        <v>360400.60000000003</v>
      </c>
      <c r="F6" s="225">
        <v>456963.99999999994</v>
      </c>
      <c r="G6" s="225">
        <v>553546.20000000007</v>
      </c>
      <c r="H6" s="225">
        <v>666492.79999999993</v>
      </c>
      <c r="I6" s="225">
        <v>803628.70000000007</v>
      </c>
      <c r="J6" s="225">
        <v>970981.7</v>
      </c>
      <c r="K6" s="19">
        <v>1181517.5999999999</v>
      </c>
      <c r="L6" s="226">
        <v>1495391.1</v>
      </c>
      <c r="M6" s="226">
        <v>1799908.4000000001</v>
      </c>
      <c r="N6" s="226">
        <v>2000294.8000000003</v>
      </c>
      <c r="O6" s="226">
        <v>2410988.7000000002</v>
      </c>
      <c r="P6" s="226">
        <v>2890065.3000000003</v>
      </c>
      <c r="Q6" s="226">
        <v>3090998.6</v>
      </c>
      <c r="R6" s="226">
        <v>3239564.1</v>
      </c>
      <c r="S6" s="226">
        <v>3634851.4</v>
      </c>
      <c r="T6" s="226">
        <v>4033862.4999999991</v>
      </c>
      <c r="U6" s="226">
        <v>4183642.3</v>
      </c>
      <c r="V6" s="406">
        <v>4363592.8499999996</v>
      </c>
      <c r="W6" s="227">
        <v>5204116.8</v>
      </c>
      <c r="Y6" s="412">
        <f t="shared" ref="Y6:Y17" si="0">C6/D6*1000</f>
        <v>0.85107445610055232</v>
      </c>
      <c r="Z6" s="413">
        <f t="shared" ref="Z6:Z28" si="1">C6/C$5*100</f>
        <v>40.598649942774387</v>
      </c>
      <c r="AA6" s="413">
        <f t="shared" ref="AA6:AA28" si="2">D6/D$5*100</f>
        <v>5.5668016980606083</v>
      </c>
    </row>
    <row r="7" spans="1:27" ht="16.5" x14ac:dyDescent="0.2">
      <c r="A7" s="499"/>
      <c r="B7" s="228" t="s">
        <v>41</v>
      </c>
      <c r="C7" s="229">
        <v>3083.5</v>
      </c>
      <c r="D7" s="230">
        <v>971996</v>
      </c>
      <c r="E7" s="231">
        <v>81960.399999999994</v>
      </c>
      <c r="F7" s="232">
        <v>100922.4</v>
      </c>
      <c r="G7" s="232">
        <v>115117.1</v>
      </c>
      <c r="H7" s="232">
        <v>132964.1</v>
      </c>
      <c r="I7" s="232">
        <v>153496.70000000001</v>
      </c>
      <c r="J7" s="232">
        <v>183027</v>
      </c>
      <c r="K7" s="20">
        <v>206845</v>
      </c>
      <c r="L7" s="233">
        <v>242656.5</v>
      </c>
      <c r="M7" s="233">
        <v>309518.3</v>
      </c>
      <c r="N7" s="233">
        <v>328201.7</v>
      </c>
      <c r="O7" s="233">
        <v>386825.1</v>
      </c>
      <c r="P7" s="233">
        <v>486830.9</v>
      </c>
      <c r="Q7" s="233">
        <v>541306.80000000005</v>
      </c>
      <c r="R7" s="234">
        <v>570284.70000000007</v>
      </c>
      <c r="S7" s="234">
        <v>658140.4</v>
      </c>
      <c r="T7" s="234">
        <v>747601.7</v>
      </c>
      <c r="U7" s="234">
        <v>862694.6</v>
      </c>
      <c r="V7" s="407">
        <v>916684.5</v>
      </c>
      <c r="W7" s="235">
        <v>1084556.2</v>
      </c>
      <c r="Y7" s="412">
        <f t="shared" si="0"/>
        <v>3.1723381577701963</v>
      </c>
      <c r="Z7" s="413">
        <f t="shared" si="1"/>
        <v>18.005629131338612</v>
      </c>
      <c r="AA7" s="413">
        <f t="shared" si="2"/>
        <v>0.66235457526372143</v>
      </c>
    </row>
    <row r="8" spans="1:27" ht="16.5" x14ac:dyDescent="0.2">
      <c r="A8" s="499"/>
      <c r="B8" s="228" t="s">
        <v>42</v>
      </c>
      <c r="C8" s="229">
        <v>464.3</v>
      </c>
      <c r="D8" s="230">
        <v>313016</v>
      </c>
      <c r="E8" s="231">
        <v>18140.7</v>
      </c>
      <c r="F8" s="232">
        <v>23031.7</v>
      </c>
      <c r="G8" s="232">
        <v>25881.9</v>
      </c>
      <c r="H8" s="232">
        <v>29747</v>
      </c>
      <c r="I8" s="232">
        <v>35139.300000000003</v>
      </c>
      <c r="J8" s="232">
        <v>43974.3</v>
      </c>
      <c r="K8" s="20">
        <v>56119.8</v>
      </c>
      <c r="L8" s="233">
        <v>66076.800000000003</v>
      </c>
      <c r="M8" s="233">
        <v>77854.3</v>
      </c>
      <c r="N8" s="233">
        <v>94643.199999999997</v>
      </c>
      <c r="O8" s="233">
        <v>103123.2</v>
      </c>
      <c r="P8" s="233">
        <v>114375.9</v>
      </c>
      <c r="Q8" s="233">
        <v>127412.7</v>
      </c>
      <c r="R8" s="234">
        <v>133364</v>
      </c>
      <c r="S8" s="234">
        <v>145761.29999999999</v>
      </c>
      <c r="T8" s="234">
        <v>175404.79999999999</v>
      </c>
      <c r="U8" s="234">
        <v>197067.5</v>
      </c>
      <c r="V8" s="407">
        <v>201967.9</v>
      </c>
      <c r="W8" s="235">
        <v>236483.5</v>
      </c>
      <c r="Y8" s="412">
        <f t="shared" si="0"/>
        <v>1.4833107572775834</v>
      </c>
      <c r="Z8" s="413">
        <f t="shared" si="1"/>
        <v>2.7112092121551865</v>
      </c>
      <c r="AA8" s="413">
        <f t="shared" si="2"/>
        <v>0.21330085692816536</v>
      </c>
    </row>
    <row r="9" spans="1:27" ht="16.5" x14ac:dyDescent="0.2">
      <c r="A9" s="499"/>
      <c r="B9" s="228" t="s">
        <v>43</v>
      </c>
      <c r="C9" s="229">
        <v>164.7</v>
      </c>
      <c r="D9" s="230">
        <v>1895868</v>
      </c>
      <c r="E9" s="231">
        <v>62088.5</v>
      </c>
      <c r="F9" s="232">
        <v>72826.100000000006</v>
      </c>
      <c r="G9" s="232">
        <v>96832.3</v>
      </c>
      <c r="H9" s="232">
        <v>119333.7</v>
      </c>
      <c r="I9" s="232">
        <v>152301.1</v>
      </c>
      <c r="J9" s="232">
        <v>186623.3</v>
      </c>
      <c r="K9" s="20">
        <v>215934.4</v>
      </c>
      <c r="L9" s="233">
        <v>259041.4</v>
      </c>
      <c r="M9" s="233">
        <v>316581.90000000002</v>
      </c>
      <c r="N9" s="233">
        <v>368996.7</v>
      </c>
      <c r="O9" s="233">
        <v>470679.2</v>
      </c>
      <c r="P9" s="233">
        <v>549722.80000000005</v>
      </c>
      <c r="Q9" s="233">
        <v>557489.30000000005</v>
      </c>
      <c r="R9" s="234">
        <v>577473.9</v>
      </c>
      <c r="S9" s="234">
        <v>642423</v>
      </c>
      <c r="T9" s="234">
        <v>717609.9</v>
      </c>
      <c r="U9" s="234">
        <v>739244.3</v>
      </c>
      <c r="V9" s="407">
        <v>776336.7</v>
      </c>
      <c r="W9" s="235">
        <v>834023.4</v>
      </c>
      <c r="Y9" s="412">
        <f t="shared" si="0"/>
        <v>8.6873136737367782E-2</v>
      </c>
      <c r="Z9" s="413">
        <f t="shared" si="1"/>
        <v>0.96174059281059487</v>
      </c>
      <c r="AA9" s="413">
        <f t="shared" si="2"/>
        <v>1.2919156497517283</v>
      </c>
    </row>
    <row r="10" spans="1:27" ht="16.5" x14ac:dyDescent="0.2">
      <c r="A10" s="499"/>
      <c r="B10" s="228" t="s">
        <v>44</v>
      </c>
      <c r="C10" s="229">
        <v>787.6</v>
      </c>
      <c r="D10" s="230">
        <v>1315643</v>
      </c>
      <c r="E10" s="231">
        <v>64794.8</v>
      </c>
      <c r="F10" s="232">
        <v>79891.5</v>
      </c>
      <c r="G10" s="232">
        <v>101048.6</v>
      </c>
      <c r="H10" s="232">
        <v>116318.1</v>
      </c>
      <c r="I10" s="232">
        <v>133330.5</v>
      </c>
      <c r="J10" s="232">
        <v>161194.4</v>
      </c>
      <c r="K10" s="20">
        <v>194259.6</v>
      </c>
      <c r="L10" s="233">
        <v>231293.2</v>
      </c>
      <c r="M10" s="233">
        <v>269178.59999999998</v>
      </c>
      <c r="N10" s="233">
        <v>276895.40000000002</v>
      </c>
      <c r="O10" s="233">
        <v>353590.3</v>
      </c>
      <c r="P10" s="233">
        <v>399594.2</v>
      </c>
      <c r="Q10" s="233">
        <v>437994.3</v>
      </c>
      <c r="R10" s="234">
        <v>498067.20000000001</v>
      </c>
      <c r="S10" s="234">
        <v>539338.4</v>
      </c>
      <c r="T10" s="234">
        <v>595792.30000000005</v>
      </c>
      <c r="U10" s="234">
        <v>627406.5</v>
      </c>
      <c r="V10" s="407">
        <v>648395.12</v>
      </c>
      <c r="W10" s="235">
        <v>710639.6</v>
      </c>
      <c r="Y10" s="412">
        <f t="shared" si="0"/>
        <v>0.59864264089878494</v>
      </c>
      <c r="Z10" s="413">
        <f t="shared" si="1"/>
        <v>4.5990703758204283</v>
      </c>
      <c r="AA10" s="413">
        <f t="shared" si="2"/>
        <v>0.89652854586200792</v>
      </c>
    </row>
    <row r="11" spans="1:27" ht="16.5" x14ac:dyDescent="0.2">
      <c r="A11" s="499"/>
      <c r="B11" s="228" t="s">
        <v>45</v>
      </c>
      <c r="C11" s="229">
        <v>361.9</v>
      </c>
      <c r="D11" s="230">
        <v>790044</v>
      </c>
      <c r="E11" s="231">
        <v>26315.200000000001</v>
      </c>
      <c r="F11" s="232">
        <v>39052.800000000003</v>
      </c>
      <c r="G11" s="232">
        <v>45717.5</v>
      </c>
      <c r="H11" s="232">
        <v>53199.9</v>
      </c>
      <c r="I11" s="232">
        <v>64250.2</v>
      </c>
      <c r="J11" s="232">
        <v>76861.2</v>
      </c>
      <c r="K11" s="20">
        <v>95090.9</v>
      </c>
      <c r="L11" s="233">
        <v>111761.2</v>
      </c>
      <c r="M11" s="233">
        <v>131563.70000000001</v>
      </c>
      <c r="N11" s="233">
        <v>151118.6</v>
      </c>
      <c r="O11" s="233">
        <v>178689.6</v>
      </c>
      <c r="P11" s="233">
        <v>225401.7</v>
      </c>
      <c r="Q11" s="233">
        <v>229407.1</v>
      </c>
      <c r="R11" s="234">
        <v>210700.9</v>
      </c>
      <c r="S11" s="234">
        <v>232053</v>
      </c>
      <c r="T11" s="234">
        <v>277380.40000000002</v>
      </c>
      <c r="U11" s="234">
        <v>271096.5</v>
      </c>
      <c r="V11" s="407">
        <v>270474.3</v>
      </c>
      <c r="W11" s="235">
        <v>301069.40000000002</v>
      </c>
      <c r="Y11" s="412">
        <f t="shared" si="0"/>
        <v>0.4580757527428852</v>
      </c>
      <c r="Z11" s="413">
        <f t="shared" si="1"/>
        <v>2.1132599911241909</v>
      </c>
      <c r="AA11" s="413">
        <f t="shared" si="2"/>
        <v>0.53836564971424938</v>
      </c>
    </row>
    <row r="12" spans="1:27" ht="16.5" x14ac:dyDescent="0.2">
      <c r="A12" s="499"/>
      <c r="B12" s="228" t="s">
        <v>46</v>
      </c>
      <c r="C12" s="229">
        <v>462.5</v>
      </c>
      <c r="D12" s="230">
        <v>140149</v>
      </c>
      <c r="E12" s="231">
        <v>13009.5</v>
      </c>
      <c r="F12" s="232">
        <v>17151.599999999999</v>
      </c>
      <c r="G12" s="232">
        <v>22374.799999999999</v>
      </c>
      <c r="H12" s="232">
        <v>24325.9</v>
      </c>
      <c r="I12" s="232">
        <v>24612.3</v>
      </c>
      <c r="J12" s="232">
        <v>27167.8</v>
      </c>
      <c r="K12" s="20">
        <v>31203.200000000001</v>
      </c>
      <c r="L12" s="233">
        <v>35314.400000000001</v>
      </c>
      <c r="M12" s="233">
        <v>42053.8</v>
      </c>
      <c r="N12" s="233">
        <v>47895.9</v>
      </c>
      <c r="O12" s="233">
        <v>59619.7</v>
      </c>
      <c r="P12" s="233">
        <v>72174.2</v>
      </c>
      <c r="Q12" s="233">
        <v>78417.899999999994</v>
      </c>
      <c r="R12" s="234">
        <v>88905.9</v>
      </c>
      <c r="S12" s="234">
        <v>96936.8</v>
      </c>
      <c r="T12" s="234">
        <v>125798.3</v>
      </c>
      <c r="U12" s="234">
        <v>148387.20000000001</v>
      </c>
      <c r="V12" s="407">
        <v>156829.9</v>
      </c>
      <c r="W12" s="235">
        <v>170723.4</v>
      </c>
      <c r="Y12" s="412">
        <f t="shared" si="0"/>
        <v>3.3000592226844288</v>
      </c>
      <c r="Z12" s="413">
        <f t="shared" si="1"/>
        <v>2.7006983860042508</v>
      </c>
      <c r="AA12" s="413">
        <f t="shared" si="2"/>
        <v>9.550279154300563E-2</v>
      </c>
    </row>
    <row r="13" spans="1:27" ht="16.5" x14ac:dyDescent="0.2">
      <c r="A13" s="499"/>
      <c r="B13" s="228" t="s">
        <v>47</v>
      </c>
      <c r="C13" s="229">
        <v>87.1</v>
      </c>
      <c r="D13" s="230">
        <v>488257</v>
      </c>
      <c r="E13" s="231">
        <v>34777</v>
      </c>
      <c r="F13" s="232">
        <v>47140.1</v>
      </c>
      <c r="G13" s="232">
        <v>47139.8</v>
      </c>
      <c r="H13" s="232">
        <v>63139.199999999997</v>
      </c>
      <c r="I13" s="232">
        <v>91729.600000000006</v>
      </c>
      <c r="J13" s="232">
        <v>121014.1</v>
      </c>
      <c r="K13" s="20">
        <v>166105.4</v>
      </c>
      <c r="L13" s="233">
        <v>286273</v>
      </c>
      <c r="M13" s="233">
        <v>333581.59999999998</v>
      </c>
      <c r="N13" s="233">
        <v>392380.1</v>
      </c>
      <c r="O13" s="233">
        <v>487659.5</v>
      </c>
      <c r="P13" s="233">
        <v>600247.9</v>
      </c>
      <c r="Q13" s="233">
        <v>641886.4</v>
      </c>
      <c r="R13" s="234">
        <v>671743.6</v>
      </c>
      <c r="S13" s="234">
        <v>799165.4</v>
      </c>
      <c r="T13" s="234">
        <v>837495.2</v>
      </c>
      <c r="U13" s="234">
        <v>748695.8</v>
      </c>
      <c r="V13" s="407">
        <v>769248.7</v>
      </c>
      <c r="W13" s="235">
        <v>1179668.7</v>
      </c>
      <c r="Y13" s="412">
        <f t="shared" si="0"/>
        <v>0.17838965954405159</v>
      </c>
      <c r="Z13" s="413">
        <f t="shared" si="1"/>
        <v>0.50860719874804383</v>
      </c>
      <c r="AA13" s="413">
        <f t="shared" si="2"/>
        <v>0.33271665506292086</v>
      </c>
    </row>
    <row r="14" spans="1:27" ht="16.5" x14ac:dyDescent="0.2">
      <c r="A14" s="499"/>
      <c r="B14" s="228" t="s">
        <v>48</v>
      </c>
      <c r="C14" s="229">
        <v>36.299999999999997</v>
      </c>
      <c r="D14" s="230">
        <v>158305</v>
      </c>
      <c r="E14" s="231">
        <v>3784</v>
      </c>
      <c r="F14" s="232">
        <v>4788.8999999999996</v>
      </c>
      <c r="G14" s="232">
        <v>6838.5</v>
      </c>
      <c r="H14" s="232">
        <v>8564.6</v>
      </c>
      <c r="I14" s="232">
        <v>11230.9</v>
      </c>
      <c r="J14" s="232">
        <v>14204.2</v>
      </c>
      <c r="K14" s="20">
        <v>17976.8</v>
      </c>
      <c r="L14" s="233">
        <v>23726.1</v>
      </c>
      <c r="M14" s="233">
        <v>23977</v>
      </c>
      <c r="N14" s="233">
        <v>25320</v>
      </c>
      <c r="O14" s="233">
        <v>31555.9</v>
      </c>
      <c r="P14" s="233">
        <v>39467</v>
      </c>
      <c r="Q14" s="233">
        <v>42743.6</v>
      </c>
      <c r="R14" s="234">
        <v>38428.699999999997</v>
      </c>
      <c r="S14" s="234">
        <v>41948.1</v>
      </c>
      <c r="T14" s="234">
        <v>44554.8</v>
      </c>
      <c r="U14" s="234">
        <v>46014.5</v>
      </c>
      <c r="V14" s="407">
        <v>52747.9</v>
      </c>
      <c r="W14" s="235">
        <v>55808.800000000003</v>
      </c>
      <c r="Y14" s="412">
        <f t="shared" si="0"/>
        <v>0.22930419127633364</v>
      </c>
      <c r="Z14" s="413">
        <f t="shared" si="1"/>
        <v>0.21196832737719851</v>
      </c>
      <c r="AA14" s="413">
        <f t="shared" si="2"/>
        <v>0.10787497174589548</v>
      </c>
    </row>
    <row r="15" spans="1:27" ht="16.5" x14ac:dyDescent="0.2">
      <c r="A15" s="499"/>
      <c r="B15" s="236" t="s">
        <v>59</v>
      </c>
      <c r="C15" s="237">
        <v>721.5</v>
      </c>
      <c r="D15" s="238">
        <v>50288</v>
      </c>
      <c r="E15" s="239">
        <v>3931.4</v>
      </c>
      <c r="F15" s="240">
        <v>6944.6</v>
      </c>
      <c r="G15" s="240">
        <v>10155.4</v>
      </c>
      <c r="H15" s="240">
        <v>13501.1</v>
      </c>
      <c r="I15" s="240">
        <v>12357.8</v>
      </c>
      <c r="J15" s="240">
        <v>12355.4</v>
      </c>
      <c r="K15" s="60">
        <v>15538</v>
      </c>
      <c r="L15" s="241">
        <v>20984.1</v>
      </c>
      <c r="M15" s="241">
        <v>30558.7</v>
      </c>
      <c r="N15" s="241">
        <v>45067.6</v>
      </c>
      <c r="O15" s="241">
        <v>38978.1</v>
      </c>
      <c r="P15" s="241">
        <v>44757.599999999999</v>
      </c>
      <c r="Q15" s="241">
        <v>45633.9</v>
      </c>
      <c r="R15" s="242">
        <v>44466.9</v>
      </c>
      <c r="S15" s="242">
        <v>57751.3</v>
      </c>
      <c r="T15" s="242">
        <v>61735.5</v>
      </c>
      <c r="U15" s="242">
        <v>67704.800000000003</v>
      </c>
      <c r="V15" s="408">
        <v>68242.63</v>
      </c>
      <c r="W15" s="243">
        <v>78143.399999999994</v>
      </c>
      <c r="Y15" s="412">
        <f t="shared" si="0"/>
        <v>14.347359210944957</v>
      </c>
      <c r="Z15" s="413">
        <f t="shared" si="1"/>
        <v>4.2130894821666312</v>
      </c>
      <c r="AA15" s="413">
        <f t="shared" si="2"/>
        <v>3.4268131639288664E-2</v>
      </c>
    </row>
    <row r="16" spans="1:27" ht="16.5" x14ac:dyDescent="0.2">
      <c r="A16" s="499"/>
      <c r="B16" s="244" t="s">
        <v>193</v>
      </c>
      <c r="C16" s="229">
        <v>351.3</v>
      </c>
      <c r="D16" s="230">
        <v>985937</v>
      </c>
      <c r="E16" s="231">
        <v>21574.5</v>
      </c>
      <c r="F16" s="232">
        <v>30075.1</v>
      </c>
      <c r="G16" s="232">
        <v>37884.5</v>
      </c>
      <c r="H16" s="232">
        <v>52253.7</v>
      </c>
      <c r="I16" s="232">
        <v>63918.5</v>
      </c>
      <c r="J16" s="232">
        <v>74912.899999999994</v>
      </c>
      <c r="K16" s="20">
        <v>91712.4</v>
      </c>
      <c r="L16" s="233">
        <v>107442</v>
      </c>
      <c r="M16" s="233">
        <v>124738.5</v>
      </c>
      <c r="N16" s="233">
        <v>121187.7</v>
      </c>
      <c r="O16" s="233">
        <v>133525.6</v>
      </c>
      <c r="P16" s="233">
        <v>153624.1</v>
      </c>
      <c r="Q16" s="233">
        <v>164737.79999999999</v>
      </c>
      <c r="R16" s="234">
        <v>176888.9</v>
      </c>
      <c r="S16" s="234">
        <v>186492.9</v>
      </c>
      <c r="T16" s="234">
        <v>202823.4</v>
      </c>
      <c r="U16" s="234">
        <v>198230.1</v>
      </c>
      <c r="V16" s="407">
        <v>201614.7</v>
      </c>
      <c r="W16" s="235">
        <v>226134.7</v>
      </c>
      <c r="Y16" s="412">
        <f t="shared" si="0"/>
        <v>0.35631079876300414</v>
      </c>
      <c r="Z16" s="413">
        <f t="shared" si="1"/>
        <v>2.0513629037909045</v>
      </c>
      <c r="AA16" s="413">
        <f t="shared" si="2"/>
        <v>0.6718544961828935</v>
      </c>
    </row>
    <row r="17" spans="1:27" ht="16.5" x14ac:dyDescent="0.2">
      <c r="A17" s="500"/>
      <c r="B17" s="245" t="s">
        <v>194</v>
      </c>
      <c r="C17" s="246">
        <v>431.9</v>
      </c>
      <c r="D17" s="247">
        <v>1059700</v>
      </c>
      <c r="E17" s="248">
        <v>30024.6</v>
      </c>
      <c r="F17" s="249">
        <v>35139.199999999997</v>
      </c>
      <c r="G17" s="249">
        <v>44555.8</v>
      </c>
      <c r="H17" s="249">
        <v>53145.5</v>
      </c>
      <c r="I17" s="249">
        <v>61261.8</v>
      </c>
      <c r="J17" s="249">
        <v>69647.100000000006</v>
      </c>
      <c r="K17" s="198">
        <v>90732.1</v>
      </c>
      <c r="L17" s="250">
        <v>110822.39999999999</v>
      </c>
      <c r="M17" s="250">
        <v>140302</v>
      </c>
      <c r="N17" s="250">
        <v>148587.9</v>
      </c>
      <c r="O17" s="250">
        <v>166742.5</v>
      </c>
      <c r="P17" s="250">
        <v>203869</v>
      </c>
      <c r="Q17" s="250">
        <v>223968.8</v>
      </c>
      <c r="R17" s="251">
        <v>229239.4</v>
      </c>
      <c r="S17" s="251">
        <v>234840.8</v>
      </c>
      <c r="T17" s="251">
        <v>247666.2</v>
      </c>
      <c r="U17" s="251">
        <v>277100.5</v>
      </c>
      <c r="V17" s="409">
        <v>301050.5</v>
      </c>
      <c r="W17" s="252">
        <v>326865.7</v>
      </c>
      <c r="Y17" s="412">
        <f t="shared" si="0"/>
        <v>0.40756817967349246</v>
      </c>
      <c r="Z17" s="413">
        <f t="shared" si="1"/>
        <v>2.5220143414383478</v>
      </c>
      <c r="AA17" s="413">
        <f t="shared" si="2"/>
        <v>0.72211937436673157</v>
      </c>
    </row>
    <row r="18" spans="1:27" ht="16.5" x14ac:dyDescent="0.15">
      <c r="A18" s="493" t="s">
        <v>39</v>
      </c>
      <c r="B18" s="253" t="s">
        <v>129</v>
      </c>
      <c r="C18" s="254">
        <v>4361.7</v>
      </c>
      <c r="D18" s="255">
        <v>17118387</v>
      </c>
      <c r="E18" s="256">
        <v>635471.69999999995</v>
      </c>
      <c r="F18" s="35">
        <v>778927.89999999991</v>
      </c>
      <c r="G18" s="35">
        <v>909296.39999999991</v>
      </c>
      <c r="H18" s="35">
        <v>1104197.5</v>
      </c>
      <c r="I18" s="35">
        <v>1506602.2</v>
      </c>
      <c r="J18" s="35">
        <v>1806739.4000000001</v>
      </c>
      <c r="K18" s="35">
        <v>2260554.6999999997</v>
      </c>
      <c r="L18" s="257">
        <v>2772400.7</v>
      </c>
      <c r="M18" s="257">
        <v>3177169.3</v>
      </c>
      <c r="N18" s="257">
        <v>3121312.5</v>
      </c>
      <c r="O18" s="257">
        <v>3831126.3</v>
      </c>
      <c r="P18" s="257">
        <v>4445440.6999999993</v>
      </c>
      <c r="Q18" s="257">
        <v>4798101.9000000004</v>
      </c>
      <c r="R18" s="257">
        <v>5134467.8999999994</v>
      </c>
      <c r="S18" s="257">
        <v>5712688.6999999993</v>
      </c>
      <c r="T18" s="257">
        <v>6371103.1000000006</v>
      </c>
      <c r="U18" s="257">
        <v>6621272.3999999994</v>
      </c>
      <c r="V18" s="410">
        <v>7287354.4400000004</v>
      </c>
      <c r="W18" s="258">
        <v>8332425.5499999998</v>
      </c>
      <c r="Z18" s="413">
        <f t="shared" si="1"/>
        <v>25.469483568075113</v>
      </c>
      <c r="AA18" s="413">
        <f t="shared" si="2"/>
        <v>11.665111739744825</v>
      </c>
    </row>
    <row r="19" spans="1:27" ht="16.5" x14ac:dyDescent="0.2">
      <c r="A19" s="494"/>
      <c r="B19" s="259" t="s">
        <v>49</v>
      </c>
      <c r="C19" s="260">
        <v>92.9</v>
      </c>
      <c r="D19" s="230">
        <v>220181</v>
      </c>
      <c r="E19" s="261">
        <v>2737.5</v>
      </c>
      <c r="F19" s="41">
        <v>4499.3999999999996</v>
      </c>
      <c r="G19" s="41">
        <v>5310.6</v>
      </c>
      <c r="H19" s="41">
        <v>6903.9</v>
      </c>
      <c r="I19" s="41">
        <v>8516.7000000000007</v>
      </c>
      <c r="J19" s="41">
        <v>8805.7999999999993</v>
      </c>
      <c r="K19" s="41">
        <v>11609.4</v>
      </c>
      <c r="L19" s="233">
        <v>15108.5</v>
      </c>
      <c r="M19" s="233">
        <v>18701</v>
      </c>
      <c r="N19" s="233">
        <v>19911.599999999999</v>
      </c>
      <c r="O19" s="233">
        <v>22393.7</v>
      </c>
      <c r="P19" s="233">
        <v>26380.799999999999</v>
      </c>
      <c r="Q19" s="233">
        <v>30444.6</v>
      </c>
      <c r="R19" s="234">
        <v>33313.5</v>
      </c>
      <c r="S19" s="234">
        <v>39191.9</v>
      </c>
      <c r="T19" s="234">
        <v>42165.7</v>
      </c>
      <c r="U19" s="234">
        <v>44264.7</v>
      </c>
      <c r="V19" s="407">
        <v>44897.9</v>
      </c>
      <c r="W19" s="235">
        <v>50566.82</v>
      </c>
      <c r="Z19" s="413">
        <f t="shared" si="1"/>
        <v>0.54247541634550256</v>
      </c>
      <c r="AA19" s="413">
        <f t="shared" si="2"/>
        <v>0.15003960174336256</v>
      </c>
    </row>
    <row r="20" spans="1:27" ht="16.5" x14ac:dyDescent="0.2">
      <c r="A20" s="494"/>
      <c r="B20" s="259" t="s">
        <v>50</v>
      </c>
      <c r="C20" s="260">
        <v>168.6</v>
      </c>
      <c r="D20" s="262">
        <v>327383</v>
      </c>
      <c r="E20" s="261">
        <v>3594.1</v>
      </c>
      <c r="F20" s="41">
        <v>5197.2</v>
      </c>
      <c r="G20" s="41">
        <v>6847.4</v>
      </c>
      <c r="H20" s="41">
        <v>8121.2</v>
      </c>
      <c r="I20" s="41">
        <v>9838.5</v>
      </c>
      <c r="J20" s="41">
        <v>11662.5</v>
      </c>
      <c r="K20" s="41">
        <v>15146.8</v>
      </c>
      <c r="L20" s="233">
        <v>19384.2</v>
      </c>
      <c r="M20" s="233">
        <v>23870.5</v>
      </c>
      <c r="N20" s="233">
        <v>26921.9</v>
      </c>
      <c r="O20" s="233">
        <v>30772.799999999999</v>
      </c>
      <c r="P20" s="233">
        <v>33398.9</v>
      </c>
      <c r="Q20" s="233">
        <v>37369.1</v>
      </c>
      <c r="R20" s="234">
        <v>41298.699999999997</v>
      </c>
      <c r="S20" s="234">
        <v>45947.9</v>
      </c>
      <c r="T20" s="234">
        <v>47289.599999999999</v>
      </c>
      <c r="U20" s="234">
        <v>52769.4</v>
      </c>
      <c r="V20" s="407">
        <v>59446.3</v>
      </c>
      <c r="W20" s="235">
        <v>68774.03</v>
      </c>
      <c r="Z20" s="413">
        <f t="shared" si="1"/>
        <v>0.984514049470955</v>
      </c>
      <c r="AA20" s="413">
        <f t="shared" si="2"/>
        <v>0.22309107024469535</v>
      </c>
    </row>
    <row r="21" spans="1:27" ht="16.5" x14ac:dyDescent="0.2">
      <c r="A21" s="494"/>
      <c r="B21" s="259" t="s">
        <v>51</v>
      </c>
      <c r="C21" s="260">
        <v>61.6</v>
      </c>
      <c r="D21" s="230">
        <v>534262</v>
      </c>
      <c r="E21" s="261">
        <v>17418.099999999999</v>
      </c>
      <c r="F21" s="41">
        <v>20041</v>
      </c>
      <c r="G21" s="41">
        <v>25423.3</v>
      </c>
      <c r="H21" s="41">
        <v>28969.200000000001</v>
      </c>
      <c r="I21" s="41">
        <v>33102.9</v>
      </c>
      <c r="J21" s="41">
        <v>41727.5</v>
      </c>
      <c r="K21" s="41">
        <v>53689.3</v>
      </c>
      <c r="L21" s="233">
        <v>63722</v>
      </c>
      <c r="M21" s="233">
        <v>72308.800000000003</v>
      </c>
      <c r="N21" s="233">
        <v>81019.899999999994</v>
      </c>
      <c r="O21" s="233">
        <v>96039.8</v>
      </c>
      <c r="P21" s="233">
        <v>113088.1</v>
      </c>
      <c r="Q21" s="233">
        <v>130638.5</v>
      </c>
      <c r="R21" s="234">
        <v>141850.5</v>
      </c>
      <c r="S21" s="234">
        <v>158372.79999999999</v>
      </c>
      <c r="T21" s="234">
        <v>170413.1</v>
      </c>
      <c r="U21" s="234">
        <v>196321.7</v>
      </c>
      <c r="V21" s="407">
        <v>207531.3</v>
      </c>
      <c r="W21" s="235">
        <v>235310.9</v>
      </c>
      <c r="Z21" s="413">
        <f t="shared" si="1"/>
        <v>0.35970382827645808</v>
      </c>
      <c r="AA21" s="413">
        <f t="shared" si="2"/>
        <v>0.36406618966492282</v>
      </c>
    </row>
    <row r="22" spans="1:27" ht="16.5" x14ac:dyDescent="0.2">
      <c r="A22" s="494"/>
      <c r="B22" s="259" t="s">
        <v>52</v>
      </c>
      <c r="C22" s="260">
        <v>168</v>
      </c>
      <c r="D22" s="230">
        <v>2317153</v>
      </c>
      <c r="E22" s="261">
        <v>46736.800000000003</v>
      </c>
      <c r="F22" s="41">
        <v>61854.400000000001</v>
      </c>
      <c r="G22" s="41">
        <v>73107.399999999994</v>
      </c>
      <c r="H22" s="41">
        <v>88733.3</v>
      </c>
      <c r="I22" s="41">
        <v>114840.5</v>
      </c>
      <c r="J22" s="41">
        <v>135686.39999999999</v>
      </c>
      <c r="K22" s="41">
        <v>173810.5</v>
      </c>
      <c r="L22" s="233">
        <v>223563.4</v>
      </c>
      <c r="M22" s="233">
        <v>259343.1</v>
      </c>
      <c r="N22" s="233">
        <v>265613.3</v>
      </c>
      <c r="O22" s="233">
        <v>302900.7</v>
      </c>
      <c r="P22" s="233">
        <v>332117.8</v>
      </c>
      <c r="Q22" s="233">
        <v>368995.2</v>
      </c>
      <c r="R22" s="234">
        <v>416110.3</v>
      </c>
      <c r="S22" s="234">
        <v>446023.8</v>
      </c>
      <c r="T22" s="234">
        <v>487903.3</v>
      </c>
      <c r="U22" s="234">
        <v>501889.3</v>
      </c>
      <c r="V22" s="407">
        <v>513463.9</v>
      </c>
      <c r="W22" s="235">
        <v>549972.9</v>
      </c>
      <c r="Z22" s="413">
        <f t="shared" si="1"/>
        <v>0.98101044075397659</v>
      </c>
      <c r="AA22" s="413">
        <f t="shared" si="2"/>
        <v>1.5789950690497263</v>
      </c>
    </row>
    <row r="23" spans="1:27" ht="16.5" x14ac:dyDescent="0.2">
      <c r="A23" s="494"/>
      <c r="B23" s="259" t="s">
        <v>53</v>
      </c>
      <c r="C23" s="260">
        <v>2366.8000000000002</v>
      </c>
      <c r="D23" s="230">
        <v>2866255</v>
      </c>
      <c r="E23" s="261">
        <v>214662.7</v>
      </c>
      <c r="F23" s="41">
        <v>239420</v>
      </c>
      <c r="G23" s="41">
        <v>230994.9</v>
      </c>
      <c r="H23" s="41">
        <v>272727</v>
      </c>
      <c r="I23" s="41">
        <v>365454.1</v>
      </c>
      <c r="J23" s="41">
        <v>439736.9</v>
      </c>
      <c r="K23" s="41">
        <v>585881.9</v>
      </c>
      <c r="L23" s="233">
        <v>734154.8</v>
      </c>
      <c r="M23" s="233">
        <v>737950.5</v>
      </c>
      <c r="N23" s="233">
        <v>749194.8</v>
      </c>
      <c r="O23" s="233">
        <v>1055525</v>
      </c>
      <c r="P23" s="233">
        <v>1170827.3</v>
      </c>
      <c r="Q23" s="233">
        <v>1183228</v>
      </c>
      <c r="R23" s="234">
        <v>1256934.1000000001</v>
      </c>
      <c r="S23" s="234">
        <v>1410719.9</v>
      </c>
      <c r="T23" s="234">
        <v>1667041.1</v>
      </c>
      <c r="U23" s="234">
        <v>1745743.2</v>
      </c>
      <c r="V23" s="407">
        <v>1899226.04</v>
      </c>
      <c r="W23" s="235">
        <v>2280025.9</v>
      </c>
      <c r="Z23" s="413">
        <f t="shared" si="1"/>
        <v>13.820568518907809</v>
      </c>
      <c r="AA23" s="413">
        <f t="shared" si="2"/>
        <v>1.9531737919935037</v>
      </c>
    </row>
    <row r="24" spans="1:27" ht="16.5" x14ac:dyDescent="0.2">
      <c r="A24" s="494"/>
      <c r="B24" s="259" t="s">
        <v>54</v>
      </c>
      <c r="C24" s="260">
        <v>774.8</v>
      </c>
      <c r="D24" s="230">
        <v>2391193</v>
      </c>
      <c r="E24" s="261">
        <v>103013.8</v>
      </c>
      <c r="F24" s="41">
        <v>120240</v>
      </c>
      <c r="G24" s="41">
        <v>140195.9</v>
      </c>
      <c r="H24" s="41">
        <v>167927.1</v>
      </c>
      <c r="I24" s="41">
        <v>213244.2</v>
      </c>
      <c r="J24" s="41">
        <v>258095.5</v>
      </c>
      <c r="K24" s="41">
        <v>330834.3</v>
      </c>
      <c r="L24" s="233">
        <v>402654.7</v>
      </c>
      <c r="M24" s="233">
        <v>438852.4</v>
      </c>
      <c r="N24" s="233">
        <v>458774.9</v>
      </c>
      <c r="O24" s="233">
        <v>546141</v>
      </c>
      <c r="P24" s="233">
        <v>634561.4</v>
      </c>
      <c r="Q24" s="233">
        <v>737971.6</v>
      </c>
      <c r="R24" s="234">
        <v>805197.5</v>
      </c>
      <c r="S24" s="234">
        <v>916317.5</v>
      </c>
      <c r="T24" s="234">
        <v>1001717.6</v>
      </c>
      <c r="U24" s="234">
        <v>1066420.7</v>
      </c>
      <c r="V24" s="407">
        <v>1194672.3999999999</v>
      </c>
      <c r="W24" s="235">
        <v>1392934.8</v>
      </c>
      <c r="Z24" s="413">
        <f t="shared" si="1"/>
        <v>4.5243267231915532</v>
      </c>
      <c r="AA24" s="413">
        <f t="shared" si="2"/>
        <v>1.6294487054356026</v>
      </c>
    </row>
    <row r="25" spans="1:27" ht="16.5" x14ac:dyDescent="0.2">
      <c r="A25" s="494"/>
      <c r="B25" s="259" t="s">
        <v>55</v>
      </c>
      <c r="C25" s="260">
        <v>95.7</v>
      </c>
      <c r="D25" s="230">
        <v>2657854</v>
      </c>
      <c r="E25" s="261">
        <v>88728.1</v>
      </c>
      <c r="F25" s="41">
        <v>113800.2</v>
      </c>
      <c r="G25" s="41">
        <v>136156.70000000001</v>
      </c>
      <c r="H25" s="41">
        <v>164903.1</v>
      </c>
      <c r="I25" s="41">
        <v>244462</v>
      </c>
      <c r="J25" s="41">
        <v>295378.40000000002</v>
      </c>
      <c r="K25" s="41">
        <v>342210.6</v>
      </c>
      <c r="L25" s="233">
        <v>437790.2</v>
      </c>
      <c r="M25" s="233">
        <v>575901.9</v>
      </c>
      <c r="N25" s="233">
        <v>512408</v>
      </c>
      <c r="O25" s="233">
        <v>625914.9</v>
      </c>
      <c r="P25" s="233">
        <v>751198.4</v>
      </c>
      <c r="Q25" s="233">
        <v>718320.4</v>
      </c>
      <c r="R25" s="234">
        <v>667950.5</v>
      </c>
      <c r="S25" s="234">
        <v>752024</v>
      </c>
      <c r="T25" s="234">
        <v>843345.4</v>
      </c>
      <c r="U25" s="234">
        <v>865325.3</v>
      </c>
      <c r="V25" s="407">
        <v>1058430.3999999999</v>
      </c>
      <c r="W25" s="235">
        <v>1241598.6000000001</v>
      </c>
      <c r="Z25" s="413">
        <f t="shared" si="1"/>
        <v>0.55882559035806878</v>
      </c>
      <c r="AA25" s="413">
        <f t="shared" si="2"/>
        <v>1.8111615246183967</v>
      </c>
    </row>
    <row r="26" spans="1:27" ht="16.5" x14ac:dyDescent="0.2">
      <c r="A26" s="494"/>
      <c r="B26" s="259" t="s">
        <v>56</v>
      </c>
      <c r="C26" s="260">
        <v>177.8</v>
      </c>
      <c r="D26" s="230">
        <v>2798170</v>
      </c>
      <c r="E26" s="261">
        <v>72012.7</v>
      </c>
      <c r="F26" s="41">
        <v>95298.9</v>
      </c>
      <c r="G26" s="41">
        <v>123084.5</v>
      </c>
      <c r="H26" s="41">
        <v>153798.9</v>
      </c>
      <c r="I26" s="41">
        <v>191826.7</v>
      </c>
      <c r="J26" s="41">
        <v>235381.8</v>
      </c>
      <c r="K26" s="41">
        <v>296064.5</v>
      </c>
      <c r="L26" s="233">
        <v>365531.2</v>
      </c>
      <c r="M26" s="233">
        <v>453574.6</v>
      </c>
      <c r="N26" s="233">
        <v>425400.2</v>
      </c>
      <c r="O26" s="233">
        <v>484141.3</v>
      </c>
      <c r="P26" s="233">
        <v>598563.5</v>
      </c>
      <c r="Q26" s="233">
        <v>728154</v>
      </c>
      <c r="R26" s="234">
        <v>817516.7</v>
      </c>
      <c r="S26" s="234">
        <v>911219</v>
      </c>
      <c r="T26" s="234">
        <v>1021642.9</v>
      </c>
      <c r="U26" s="234">
        <v>1046879</v>
      </c>
      <c r="V26" s="407">
        <v>1148427.6000000001</v>
      </c>
      <c r="W26" s="235">
        <v>1252258.7</v>
      </c>
      <c r="Z26" s="413">
        <f t="shared" si="1"/>
        <v>1.0382360497979586</v>
      </c>
      <c r="AA26" s="413">
        <f t="shared" si="2"/>
        <v>1.9067781162326671</v>
      </c>
    </row>
    <row r="27" spans="1:27" ht="16.5" x14ac:dyDescent="0.2">
      <c r="A27" s="494"/>
      <c r="B27" s="259" t="s">
        <v>57</v>
      </c>
      <c r="C27" s="260">
        <v>141.1</v>
      </c>
      <c r="D27" s="230">
        <v>1926665</v>
      </c>
      <c r="E27" s="261">
        <v>46028.4</v>
      </c>
      <c r="F27" s="41">
        <v>61535.7</v>
      </c>
      <c r="G27" s="41">
        <v>92628.7</v>
      </c>
      <c r="H27" s="41">
        <v>115029.5</v>
      </c>
      <c r="I27" s="41">
        <v>192877.3</v>
      </c>
      <c r="J27" s="41">
        <v>220686.1</v>
      </c>
      <c r="K27" s="41">
        <v>262506.7</v>
      </c>
      <c r="L27" s="233">
        <v>296004.7</v>
      </c>
      <c r="M27" s="233">
        <v>347760.3</v>
      </c>
      <c r="N27" s="233">
        <v>336259.6</v>
      </c>
      <c r="O27" s="233">
        <v>382620.4</v>
      </c>
      <c r="P27" s="233">
        <v>451418.8</v>
      </c>
      <c r="Q27" s="233">
        <v>491507.6</v>
      </c>
      <c r="R27" s="234">
        <v>551734</v>
      </c>
      <c r="S27" s="234">
        <v>602605.1</v>
      </c>
      <c r="T27" s="234">
        <v>618127.69999999995</v>
      </c>
      <c r="U27" s="234">
        <v>621502.80000000005</v>
      </c>
      <c r="V27" s="407">
        <v>650308.69999999995</v>
      </c>
      <c r="W27" s="235">
        <v>681619.5</v>
      </c>
      <c r="Z27" s="413">
        <f t="shared" si="1"/>
        <v>0.82393198327610773</v>
      </c>
      <c r="AA27" s="413">
        <f t="shared" si="2"/>
        <v>1.3129018820555618</v>
      </c>
    </row>
    <row r="28" spans="1:27" ht="17.25" thickBot="1" x14ac:dyDescent="0.25">
      <c r="A28" s="495"/>
      <c r="B28" s="263" t="s">
        <v>58</v>
      </c>
      <c r="C28" s="264">
        <v>314.39999999999998</v>
      </c>
      <c r="D28" s="265">
        <v>1079271</v>
      </c>
      <c r="E28" s="266">
        <v>40539.5</v>
      </c>
      <c r="F28" s="267">
        <v>57041.1</v>
      </c>
      <c r="G28" s="267">
        <v>75547</v>
      </c>
      <c r="H28" s="267">
        <v>97084.3</v>
      </c>
      <c r="I28" s="267">
        <v>132439.29999999999</v>
      </c>
      <c r="J28" s="267">
        <v>159578.5</v>
      </c>
      <c r="K28" s="267">
        <v>188800.7</v>
      </c>
      <c r="L28" s="268">
        <v>214487</v>
      </c>
      <c r="M28" s="268">
        <v>248906.2</v>
      </c>
      <c r="N28" s="268">
        <v>245808.3</v>
      </c>
      <c r="O28" s="268">
        <v>284676.7</v>
      </c>
      <c r="P28" s="268">
        <v>333885.7</v>
      </c>
      <c r="Q28" s="268">
        <v>371472.9</v>
      </c>
      <c r="R28" s="269">
        <v>402562.1</v>
      </c>
      <c r="S28" s="269">
        <v>430266.8</v>
      </c>
      <c r="T28" s="269">
        <v>471456.7</v>
      </c>
      <c r="U28" s="269">
        <v>480156.3</v>
      </c>
      <c r="V28" s="411">
        <v>510949.9</v>
      </c>
      <c r="W28" s="270">
        <v>579363.4</v>
      </c>
      <c r="Z28" s="413">
        <f t="shared" si="1"/>
        <v>1.8358909676967274</v>
      </c>
      <c r="AA28" s="413">
        <f t="shared" si="2"/>
        <v>0.7354557887063855</v>
      </c>
    </row>
    <row r="29" spans="1:27" ht="16.5" x14ac:dyDescent="0.15">
      <c r="A29" s="180" t="s">
        <v>307</v>
      </c>
      <c r="B29" s="7"/>
      <c r="C29" s="7"/>
    </row>
    <row r="30" spans="1:27" ht="16.5" x14ac:dyDescent="0.15">
      <c r="A30" s="180" t="s">
        <v>308</v>
      </c>
      <c r="B30" s="7"/>
      <c r="C30" s="7"/>
    </row>
    <row r="31" spans="1:27" ht="16.5" x14ac:dyDescent="0.2">
      <c r="A31" s="181" t="s">
        <v>309</v>
      </c>
      <c r="R31" s="65"/>
      <c r="S31" s="65"/>
      <c r="T31" s="65"/>
      <c r="U31" s="65"/>
      <c r="V31" s="65"/>
      <c r="W31" s="65"/>
    </row>
    <row r="32" spans="1:27" x14ac:dyDescent="0.15">
      <c r="A32" s="7"/>
    </row>
    <row r="35" spans="3:23" x14ac:dyDescent="0.15">
      <c r="D35" s="429"/>
      <c r="W35" s="7">
        <f>(W18+W6)/W5</f>
        <v>0.15929705993183499</v>
      </c>
    </row>
    <row r="36" spans="3:23" x14ac:dyDescent="0.15">
      <c r="W36" s="7">
        <v>0.15929705993183499</v>
      </c>
    </row>
    <row r="39" spans="3:23" x14ac:dyDescent="0.15">
      <c r="C39" s="135"/>
    </row>
    <row r="40" spans="3:23" x14ac:dyDescent="0.15">
      <c r="C40" s="135"/>
    </row>
    <row r="41" spans="3:23" x14ac:dyDescent="0.15">
      <c r="C41" s="135"/>
    </row>
    <row r="42" spans="3:23" x14ac:dyDescent="0.15">
      <c r="C42" s="135"/>
    </row>
    <row r="43" spans="3:23" x14ac:dyDescent="0.15">
      <c r="C43" s="135"/>
    </row>
    <row r="44" spans="3:23" x14ac:dyDescent="0.15">
      <c r="C44" s="135"/>
    </row>
    <row r="45" spans="3:23" x14ac:dyDescent="0.15">
      <c r="C45" s="135"/>
    </row>
    <row r="46" spans="3:23" x14ac:dyDescent="0.15">
      <c r="C46" s="135"/>
    </row>
    <row r="47" spans="3:23" x14ac:dyDescent="0.15">
      <c r="C47" s="135"/>
    </row>
    <row r="48" spans="3:23" x14ac:dyDescent="0.15">
      <c r="C48" s="135"/>
    </row>
    <row r="49" spans="3:3" x14ac:dyDescent="0.15">
      <c r="C49" s="135"/>
    </row>
    <row r="50" spans="3:3" x14ac:dyDescent="0.15">
      <c r="C50" s="135"/>
    </row>
    <row r="51" spans="3:3" x14ac:dyDescent="0.15">
      <c r="C51" s="135"/>
    </row>
  </sheetData>
  <mergeCells count="22">
    <mergeCell ref="A18:A28"/>
    <mergeCell ref="F3:F4"/>
    <mergeCell ref="G3:G4"/>
    <mergeCell ref="H3:H4"/>
    <mergeCell ref="E3:E4"/>
    <mergeCell ref="A6:A17"/>
    <mergeCell ref="L3:L4"/>
    <mergeCell ref="O3:O4"/>
    <mergeCell ref="Q3:Q4"/>
    <mergeCell ref="W3:W4"/>
    <mergeCell ref="A3:B4"/>
    <mergeCell ref="T3:T4"/>
    <mergeCell ref="P3:P4"/>
    <mergeCell ref="N3:N4"/>
    <mergeCell ref="M3:M4"/>
    <mergeCell ref="R3:R4"/>
    <mergeCell ref="I3:I4"/>
    <mergeCell ref="J3:J4"/>
    <mergeCell ref="K3:K4"/>
    <mergeCell ref="S3:S4"/>
    <mergeCell ref="U3:U4"/>
    <mergeCell ref="V3:V4"/>
  </mergeCells>
  <phoneticPr fontId="3"/>
  <pageMargins left="0.43307086614173229" right="0.19685039370078741" top="0.74803149606299213" bottom="0.74803149606299213" header="0.31496062992125984" footer="0.31496062992125984"/>
  <pageSetup paperSize="8" scale="76"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81"/>
  <sheetViews>
    <sheetView view="pageBreakPreview" zoomScale="60" zoomScaleNormal="100" workbookViewId="0">
      <pane xSplit="2" ySplit="3" topLeftCell="C4" activePane="bottomRight" state="frozen"/>
      <selection activeCell="E3" sqref="E3"/>
      <selection pane="topRight" activeCell="E3" sqref="E3"/>
      <selection pane="bottomLeft" activeCell="E3" sqref="E3"/>
      <selection pane="bottomRight" activeCell="C5" sqref="C5"/>
    </sheetView>
  </sheetViews>
  <sheetFormatPr defaultColWidth="9" defaultRowHeight="15" x14ac:dyDescent="0.15"/>
  <cols>
    <col min="1" max="1" width="3.625" style="7" customWidth="1"/>
    <col min="2" max="2" width="20.625" style="7" customWidth="1"/>
    <col min="3" max="10" width="11.625" style="16" customWidth="1"/>
    <col min="11" max="11" width="11.625" style="7" customWidth="1"/>
    <col min="12" max="21" width="11.625" style="16" customWidth="1"/>
    <col min="22" max="16384" width="9" style="16"/>
  </cols>
  <sheetData>
    <row r="1" spans="1:21" ht="16.5" x14ac:dyDescent="0.15">
      <c r="A1" s="7" t="s">
        <v>157</v>
      </c>
      <c r="C1" s="7"/>
      <c r="D1" s="7"/>
      <c r="E1" s="7"/>
      <c r="F1" s="7"/>
      <c r="G1" s="7"/>
      <c r="H1" s="7"/>
      <c r="I1" s="7"/>
      <c r="J1" s="7"/>
    </row>
    <row r="2" spans="1:21" ht="17.25" thickBot="1" x14ac:dyDescent="0.2">
      <c r="A2" s="7" t="s">
        <v>142</v>
      </c>
      <c r="C2" s="7"/>
      <c r="D2" s="7"/>
      <c r="E2" s="7"/>
      <c r="F2" s="7"/>
      <c r="G2" s="7"/>
      <c r="H2" s="7"/>
      <c r="I2" s="7"/>
      <c r="J2" s="7"/>
      <c r="L2" s="7"/>
      <c r="M2" s="7"/>
    </row>
    <row r="3" spans="1:21" x14ac:dyDescent="0.15">
      <c r="A3" s="501"/>
      <c r="B3" s="502"/>
      <c r="C3" s="66">
        <v>2000</v>
      </c>
      <c r="D3" s="66">
        <v>2001</v>
      </c>
      <c r="E3" s="66">
        <v>2002</v>
      </c>
      <c r="F3" s="66">
        <v>2003</v>
      </c>
      <c r="G3" s="66">
        <v>2004</v>
      </c>
      <c r="H3" s="66">
        <v>2005</v>
      </c>
      <c r="I3" s="66">
        <v>2006</v>
      </c>
      <c r="J3" s="66">
        <v>2007</v>
      </c>
      <c r="K3" s="66">
        <v>2008</v>
      </c>
      <c r="L3" s="66">
        <v>2009</v>
      </c>
      <c r="M3" s="66">
        <v>2010</v>
      </c>
      <c r="N3" s="66">
        <v>2011</v>
      </c>
      <c r="O3" s="66">
        <v>2012</v>
      </c>
      <c r="P3" s="66">
        <v>2013</v>
      </c>
      <c r="Q3" s="66">
        <v>2014</v>
      </c>
      <c r="R3" s="66">
        <v>2015</v>
      </c>
      <c r="S3" s="173">
        <v>2016</v>
      </c>
      <c r="T3" s="173">
        <v>2017</v>
      </c>
      <c r="U3" s="67">
        <v>2018</v>
      </c>
    </row>
    <row r="4" spans="1:21" ht="16.5" x14ac:dyDescent="0.15">
      <c r="A4" s="68" t="s">
        <v>132</v>
      </c>
      <c r="B4" s="69"/>
      <c r="C4" s="114">
        <v>10.599999999999994</v>
      </c>
      <c r="D4" s="114">
        <v>6</v>
      </c>
      <c r="E4" s="114">
        <v>5.5</v>
      </c>
      <c r="F4" s="114">
        <v>7.5999999999999943</v>
      </c>
      <c r="G4" s="114">
        <v>7.4000000000000057</v>
      </c>
      <c r="H4" s="114">
        <v>7.5999999999999943</v>
      </c>
      <c r="I4" s="114">
        <v>8.2999999999999972</v>
      </c>
      <c r="J4" s="114">
        <v>8.2999999999999972</v>
      </c>
      <c r="K4" s="114">
        <v>5.7000000000000028</v>
      </c>
      <c r="L4" s="114">
        <v>-7.5999999999999943</v>
      </c>
      <c r="M4" s="114">
        <v>4.5999999999999943</v>
      </c>
      <c r="N4" s="114">
        <v>5.4000000000000057</v>
      </c>
      <c r="O4" s="114">
        <v>3.0999999999999943</v>
      </c>
      <c r="P4" s="114">
        <v>1.7999999999999972</v>
      </c>
      <c r="Q4" s="114">
        <v>1.2999999999999972</v>
      </c>
      <c r="R4" s="114">
        <v>-0.59999999999999432</v>
      </c>
      <c r="S4" s="174">
        <v>0.79999999999999716</v>
      </c>
      <c r="T4" s="174">
        <v>1.7999999999999972</v>
      </c>
      <c r="U4" s="115">
        <v>2.7999999999999972</v>
      </c>
    </row>
    <row r="5" spans="1:21" ht="16.5" customHeight="1" x14ac:dyDescent="0.2">
      <c r="A5" s="505" t="s">
        <v>156</v>
      </c>
      <c r="B5" s="136" t="s">
        <v>118</v>
      </c>
      <c r="C5" s="133">
        <v>3.7000000000000028</v>
      </c>
      <c r="D5" s="133">
        <v>6.0999999999999943</v>
      </c>
      <c r="E5" s="133">
        <v>3.7000000000000028</v>
      </c>
      <c r="F5" s="133">
        <v>6.0999999999999943</v>
      </c>
      <c r="G5" s="133">
        <v>6.0999999999999943</v>
      </c>
      <c r="H5" s="133">
        <v>4.5999999999999943</v>
      </c>
      <c r="I5" s="133">
        <v>5.4000000000000057</v>
      </c>
      <c r="J5" s="133">
        <v>9.5</v>
      </c>
      <c r="K5" s="133">
        <v>4</v>
      </c>
      <c r="L5" s="133">
        <v>0.79999999999999716</v>
      </c>
      <c r="M5" s="133">
        <v>6.2999999999999972</v>
      </c>
      <c r="N5" s="133">
        <v>5.4000000000000057</v>
      </c>
      <c r="O5" s="133">
        <v>-1.0999999999999943</v>
      </c>
      <c r="P5" s="137">
        <v>-0.90000000000000568</v>
      </c>
      <c r="Q5" s="137">
        <v>1.0999999999999943</v>
      </c>
      <c r="R5" s="137">
        <v>0.5</v>
      </c>
      <c r="S5" s="175">
        <v>-9.9999999999994316E-2</v>
      </c>
      <c r="T5" s="175">
        <v>0</v>
      </c>
      <c r="U5" s="138">
        <v>3.5</v>
      </c>
    </row>
    <row r="6" spans="1:21" ht="13.5" customHeight="1" x14ac:dyDescent="0.2">
      <c r="A6" s="503"/>
      <c r="B6" s="70" t="s">
        <v>41</v>
      </c>
      <c r="C6" s="25">
        <v>7.7999999999999972</v>
      </c>
      <c r="D6" s="25">
        <v>1.7999999999999972</v>
      </c>
      <c r="E6" s="25">
        <v>1</v>
      </c>
      <c r="F6" s="25">
        <v>4.2999999999999972</v>
      </c>
      <c r="G6" s="25">
        <v>7.7000000000000028</v>
      </c>
      <c r="H6" s="25">
        <v>4.9000000000000057</v>
      </c>
      <c r="I6" s="25">
        <v>3.4000000000000057</v>
      </c>
      <c r="J6" s="25">
        <v>4.5</v>
      </c>
      <c r="K6" s="25">
        <v>7.2000000000000028</v>
      </c>
      <c r="L6" s="25">
        <v>-2.4000000000000057</v>
      </c>
      <c r="M6" s="25">
        <v>1.5999999999999943</v>
      </c>
      <c r="N6" s="25">
        <v>7.0999999999999943</v>
      </c>
      <c r="O6" s="25">
        <v>3.2000000000000028</v>
      </c>
      <c r="P6" s="120">
        <v>0.90000000000000568</v>
      </c>
      <c r="Q6" s="120">
        <v>3.2000000000000028</v>
      </c>
      <c r="R6" s="120">
        <v>1.7000000000000028</v>
      </c>
      <c r="S6" s="176">
        <v>4</v>
      </c>
      <c r="T6" s="176">
        <v>0.70000000000000284</v>
      </c>
      <c r="U6" s="121">
        <v>3.9000000000000057</v>
      </c>
    </row>
    <row r="7" spans="1:21" ht="16.5" x14ac:dyDescent="0.2">
      <c r="A7" s="503"/>
      <c r="B7" s="70" t="s">
        <v>42</v>
      </c>
      <c r="C7" s="25">
        <v>6.2999999999999972</v>
      </c>
      <c r="D7" s="25">
        <v>-4</v>
      </c>
      <c r="E7" s="25">
        <v>-3.5999999999999943</v>
      </c>
      <c r="F7" s="25">
        <v>5.7999999999999972</v>
      </c>
      <c r="G7" s="25">
        <v>-5.9000000000000057</v>
      </c>
      <c r="H7" s="25">
        <v>4.9000000000000057</v>
      </c>
      <c r="I7" s="25">
        <v>5.7000000000000028</v>
      </c>
      <c r="J7" s="25">
        <v>5.7999999999999972</v>
      </c>
      <c r="K7" s="25">
        <v>4.2000000000000028</v>
      </c>
      <c r="L7" s="25">
        <v>5.2000000000000028</v>
      </c>
      <c r="M7" s="25">
        <v>-0.5</v>
      </c>
      <c r="N7" s="25">
        <v>3.5</v>
      </c>
      <c r="O7" s="25">
        <v>2.2000000000000028</v>
      </c>
      <c r="P7" s="120">
        <v>-0.5</v>
      </c>
      <c r="Q7" s="120">
        <v>0.90000000000000568</v>
      </c>
      <c r="R7" s="120">
        <v>1.9000000000000057</v>
      </c>
      <c r="S7" s="176">
        <v>3.2000000000000028</v>
      </c>
      <c r="T7" s="176">
        <v>1.2999999999999972</v>
      </c>
      <c r="U7" s="121">
        <v>7.0999999999999943</v>
      </c>
    </row>
    <row r="8" spans="1:21" ht="16.5" x14ac:dyDescent="0.2">
      <c r="A8" s="503"/>
      <c r="B8" s="70" t="s">
        <v>43</v>
      </c>
      <c r="C8" s="25">
        <v>-1.7000000000000028</v>
      </c>
      <c r="D8" s="25">
        <v>0</v>
      </c>
      <c r="E8" s="25">
        <v>4.5999999999999943</v>
      </c>
      <c r="F8" s="25">
        <v>5.7999999999999972</v>
      </c>
      <c r="G8" s="25">
        <v>8</v>
      </c>
      <c r="H8" s="25">
        <v>5.5</v>
      </c>
      <c r="I8" s="25">
        <v>4.0999999999999943</v>
      </c>
      <c r="J8" s="25">
        <v>6.5999999999999943</v>
      </c>
      <c r="K8" s="25">
        <v>7.2000000000000028</v>
      </c>
      <c r="L8" s="25">
        <v>2.4000000000000057</v>
      </c>
      <c r="M8" s="25">
        <v>11.700000000000003</v>
      </c>
      <c r="N8" s="25">
        <v>7.2999999999999972</v>
      </c>
      <c r="O8" s="25">
        <v>-6.9000000000000057</v>
      </c>
      <c r="P8" s="120">
        <v>-2.5999999999999943</v>
      </c>
      <c r="Q8" s="120">
        <v>1.2999999999999972</v>
      </c>
      <c r="R8" s="120">
        <v>-0.5</v>
      </c>
      <c r="S8" s="176">
        <v>-2.2999999999999972</v>
      </c>
      <c r="T8" s="176">
        <v>2.0999999999999943</v>
      </c>
      <c r="U8" s="121">
        <v>1.9000000000000057</v>
      </c>
    </row>
    <row r="9" spans="1:21" ht="16.5" x14ac:dyDescent="0.2">
      <c r="A9" s="503"/>
      <c r="B9" s="70" t="s">
        <v>44</v>
      </c>
      <c r="C9" s="25">
        <v>11.599999999999994</v>
      </c>
      <c r="D9" s="25">
        <v>8.0999999999999943</v>
      </c>
      <c r="E9" s="25">
        <v>6.4000000000000057</v>
      </c>
      <c r="F9" s="25">
        <v>4.0999999999999943</v>
      </c>
      <c r="G9" s="25">
        <v>5.5</v>
      </c>
      <c r="H9" s="25">
        <v>4.2000000000000028</v>
      </c>
      <c r="I9" s="25">
        <v>5.2999999999999972</v>
      </c>
      <c r="J9" s="25">
        <v>5.0999999999999943</v>
      </c>
      <c r="K9" s="25">
        <v>2.5999999999999943</v>
      </c>
      <c r="L9" s="25">
        <v>-7</v>
      </c>
      <c r="M9" s="25">
        <v>11</v>
      </c>
      <c r="N9" s="25">
        <v>2.5</v>
      </c>
      <c r="O9" s="25">
        <v>0.5</v>
      </c>
      <c r="P9" s="120">
        <v>1.2999999999999972</v>
      </c>
      <c r="Q9" s="120">
        <v>1</v>
      </c>
      <c r="R9" s="120">
        <v>-4.2999999999999972</v>
      </c>
      <c r="S9" s="176">
        <v>9.9999999999994316E-2</v>
      </c>
      <c r="T9" s="176">
        <v>1.0999999999999943</v>
      </c>
      <c r="U9" s="121">
        <v>1.9000000000000057</v>
      </c>
    </row>
    <row r="10" spans="1:21" ht="16.5" x14ac:dyDescent="0.2">
      <c r="A10" s="503"/>
      <c r="B10" s="70" t="s">
        <v>45</v>
      </c>
      <c r="C10" s="25">
        <v>6.2999999999999972</v>
      </c>
      <c r="D10" s="25">
        <v>17.5</v>
      </c>
      <c r="E10" s="25">
        <v>-3.4000000000000057</v>
      </c>
      <c r="F10" s="25">
        <v>4.0999999999999943</v>
      </c>
      <c r="G10" s="25">
        <v>3.2999999999999972</v>
      </c>
      <c r="H10" s="25">
        <v>3.0999999999999943</v>
      </c>
      <c r="I10" s="25">
        <v>3.2000000000000028</v>
      </c>
      <c r="J10" s="25">
        <v>9</v>
      </c>
      <c r="K10" s="25">
        <v>5</v>
      </c>
      <c r="L10" s="25">
        <v>-1.7000000000000028</v>
      </c>
      <c r="M10" s="25">
        <v>6</v>
      </c>
      <c r="N10" s="25">
        <v>8.0999999999999943</v>
      </c>
      <c r="O10" s="25">
        <v>-2.7000000000000028</v>
      </c>
      <c r="P10" s="120">
        <v>-10.599999999999994</v>
      </c>
      <c r="Q10" s="120">
        <v>3.0999999999999943</v>
      </c>
      <c r="R10" s="120">
        <v>3.7000000000000028</v>
      </c>
      <c r="S10" s="176">
        <v>-1.4000000000000057</v>
      </c>
      <c r="T10" s="176">
        <v>-3</v>
      </c>
      <c r="U10" s="121">
        <v>1.5</v>
      </c>
    </row>
    <row r="11" spans="1:21" ht="16.5" x14ac:dyDescent="0.2">
      <c r="A11" s="503"/>
      <c r="B11" s="70" t="s">
        <v>46</v>
      </c>
      <c r="C11" s="25">
        <v>1.7999999999999972</v>
      </c>
      <c r="D11" s="25">
        <v>2.5999999999999943</v>
      </c>
      <c r="E11" s="25">
        <v>5.2000000000000028</v>
      </c>
      <c r="F11" s="25">
        <v>-5.4000000000000057</v>
      </c>
      <c r="G11" s="25">
        <v>0</v>
      </c>
      <c r="H11" s="25">
        <v>-2.0999999999999943</v>
      </c>
      <c r="I11" s="25">
        <v>0.40000000000000568</v>
      </c>
      <c r="J11" s="25">
        <v>-0.70000000000000284</v>
      </c>
      <c r="K11" s="25">
        <v>5.2999999999999972</v>
      </c>
      <c r="L11" s="25">
        <v>-0.70000000000000284</v>
      </c>
      <c r="M11" s="25">
        <v>4.4000000000000057</v>
      </c>
      <c r="N11" s="25">
        <v>2.4000000000000057</v>
      </c>
      <c r="O11" s="25">
        <v>3.5999999999999943</v>
      </c>
      <c r="P11" s="120">
        <v>3.9000000000000057</v>
      </c>
      <c r="Q11" s="120">
        <v>3</v>
      </c>
      <c r="R11" s="120">
        <v>2.2000000000000028</v>
      </c>
      <c r="S11" s="176">
        <v>-1.4000000000000057</v>
      </c>
      <c r="T11" s="176">
        <v>6.4000000000000057</v>
      </c>
      <c r="U11" s="121">
        <v>2.9000000000000057</v>
      </c>
    </row>
    <row r="12" spans="1:21" ht="16.5" x14ac:dyDescent="0.2">
      <c r="A12" s="503"/>
      <c r="B12" s="70" t="s">
        <v>47</v>
      </c>
      <c r="C12" s="25">
        <v>-15.299999999999997</v>
      </c>
      <c r="D12" s="25">
        <v>16.599999999999994</v>
      </c>
      <c r="E12" s="25">
        <v>6.2999999999999972</v>
      </c>
      <c r="F12" s="25">
        <v>16.400000000000006</v>
      </c>
      <c r="G12" s="25">
        <v>17.299999999999997</v>
      </c>
      <c r="H12" s="25">
        <v>8.7999999999999972</v>
      </c>
      <c r="I12" s="25">
        <v>12.200000000000003</v>
      </c>
      <c r="J12" s="25">
        <v>26.299999999999997</v>
      </c>
      <c r="K12" s="25">
        <v>-4.2999999999999972</v>
      </c>
      <c r="L12" s="25">
        <v>10.900000000000006</v>
      </c>
      <c r="M12" s="25">
        <v>8</v>
      </c>
      <c r="N12" s="25">
        <v>4.2999999999999972</v>
      </c>
      <c r="O12" s="25">
        <v>-2.5</v>
      </c>
      <c r="P12" s="120">
        <v>1.4000000000000057</v>
      </c>
      <c r="Q12" s="120">
        <v>0.70000000000000284</v>
      </c>
      <c r="R12" s="120">
        <v>3.0999999999999943</v>
      </c>
      <c r="S12" s="176">
        <v>0</v>
      </c>
      <c r="T12" s="176">
        <v>-5.7999999999999972</v>
      </c>
      <c r="U12" s="121">
        <v>6.9000000000000057</v>
      </c>
    </row>
    <row r="13" spans="1:21" ht="16.5" x14ac:dyDescent="0.2">
      <c r="A13" s="503"/>
      <c r="B13" s="70" t="s">
        <v>48</v>
      </c>
      <c r="C13" s="25">
        <v>2.9000000000000057</v>
      </c>
      <c r="D13" s="25">
        <v>8.5</v>
      </c>
      <c r="E13" s="25">
        <v>9.2999999999999972</v>
      </c>
      <c r="F13" s="25">
        <v>7.5</v>
      </c>
      <c r="G13" s="25">
        <v>12.799999999999997</v>
      </c>
      <c r="H13" s="25">
        <v>4.4000000000000057</v>
      </c>
      <c r="I13" s="25">
        <v>5.2999999999999972</v>
      </c>
      <c r="J13" s="25">
        <v>19.400000000000006</v>
      </c>
      <c r="K13" s="25">
        <v>0.79999999999999716</v>
      </c>
      <c r="L13" s="25">
        <v>-4.5</v>
      </c>
      <c r="M13" s="25">
        <v>17</v>
      </c>
      <c r="N13" s="25">
        <v>4.7999999999999972</v>
      </c>
      <c r="O13" s="25">
        <v>1.5</v>
      </c>
      <c r="P13" s="120">
        <v>-17.5</v>
      </c>
      <c r="Q13" s="120">
        <v>0.59999999999999432</v>
      </c>
      <c r="R13" s="120">
        <v>-1.7000000000000028</v>
      </c>
      <c r="S13" s="176">
        <v>-1.7000000000000028</v>
      </c>
      <c r="T13" s="176">
        <v>8.5999999999999943</v>
      </c>
      <c r="U13" s="121">
        <v>0.40000000000000568</v>
      </c>
    </row>
    <row r="14" spans="1:21" ht="16.5" x14ac:dyDescent="0.2">
      <c r="A14" s="503"/>
      <c r="B14" s="70" t="s">
        <v>59</v>
      </c>
      <c r="C14" s="25">
        <v>5.0999999999999943</v>
      </c>
      <c r="D14" s="25">
        <v>29.400000000000006</v>
      </c>
      <c r="E14" s="25">
        <v>42</v>
      </c>
      <c r="F14" s="25">
        <v>25.900000000000006</v>
      </c>
      <c r="G14" s="25">
        <v>-8</v>
      </c>
      <c r="H14" s="25">
        <v>-14.400000000000006</v>
      </c>
      <c r="I14" s="25">
        <v>5.5</v>
      </c>
      <c r="J14" s="25">
        <v>13.599999999999994</v>
      </c>
      <c r="K14" s="25">
        <v>17.400000000000006</v>
      </c>
      <c r="L14" s="25">
        <v>13.400000000000006</v>
      </c>
      <c r="M14" s="25">
        <v>-17.299999999999997</v>
      </c>
      <c r="N14" s="25">
        <v>-4.2000000000000028</v>
      </c>
      <c r="O14" s="25">
        <v>-0.29999999999999716</v>
      </c>
      <c r="P14" s="120">
        <v>0.40000000000000568</v>
      </c>
      <c r="Q14" s="120">
        <v>14.900000000000006</v>
      </c>
      <c r="R14" s="120">
        <v>0.79999999999999716</v>
      </c>
      <c r="S14" s="176">
        <v>-4.2000000000000028</v>
      </c>
      <c r="T14" s="176">
        <v>0</v>
      </c>
      <c r="U14" s="121">
        <v>3.5</v>
      </c>
    </row>
    <row r="15" spans="1:21" ht="16.5" x14ac:dyDescent="0.2">
      <c r="A15" s="503"/>
      <c r="B15" s="119" t="s">
        <v>145</v>
      </c>
      <c r="C15" s="25">
        <v>4.9000000000000057</v>
      </c>
      <c r="D15" s="25">
        <v>6.4000000000000057</v>
      </c>
      <c r="E15" s="25">
        <v>6.4000000000000057</v>
      </c>
      <c r="F15" s="25">
        <v>6.7000000000000028</v>
      </c>
      <c r="G15" s="25">
        <v>3.7000000000000028</v>
      </c>
      <c r="H15" s="25">
        <v>4.7999999999999972</v>
      </c>
      <c r="I15" s="25">
        <v>5.7999999999999972</v>
      </c>
      <c r="J15" s="25">
        <v>7.7000000000000028</v>
      </c>
      <c r="K15" s="25">
        <v>5.4000000000000057</v>
      </c>
      <c r="L15" s="25">
        <v>-7.4000000000000057</v>
      </c>
      <c r="M15" s="25">
        <v>3.5</v>
      </c>
      <c r="N15" s="25">
        <v>3.7999999999999972</v>
      </c>
      <c r="O15" s="25">
        <v>0.5</v>
      </c>
      <c r="P15" s="120">
        <v>0.79999999999999716</v>
      </c>
      <c r="Q15" s="120">
        <v>-1.7000000000000028</v>
      </c>
      <c r="R15" s="120">
        <v>-0.40000000000000568</v>
      </c>
      <c r="S15" s="176">
        <v>-6.5</v>
      </c>
      <c r="T15" s="176">
        <v>-2</v>
      </c>
      <c r="U15" s="121">
        <v>4.7000000000000028</v>
      </c>
    </row>
    <row r="16" spans="1:21" ht="13.5" customHeight="1" x14ac:dyDescent="0.2">
      <c r="A16" s="506"/>
      <c r="B16" s="182" t="s">
        <v>149</v>
      </c>
      <c r="C16" s="29">
        <v>9.2000000000000028</v>
      </c>
      <c r="D16" s="29">
        <v>7.5</v>
      </c>
      <c r="E16" s="29">
        <v>1.5999999999999943</v>
      </c>
      <c r="F16" s="29">
        <v>7.4000000000000057</v>
      </c>
      <c r="G16" s="29">
        <v>3.4000000000000057</v>
      </c>
      <c r="H16" s="29">
        <v>3.7000000000000028</v>
      </c>
      <c r="I16" s="29">
        <v>5.7000000000000028</v>
      </c>
      <c r="J16" s="29">
        <v>11.799999999999997</v>
      </c>
      <c r="K16" s="29">
        <v>9.0999999999999943</v>
      </c>
      <c r="L16" s="183">
        <v>0.70000000000000284</v>
      </c>
      <c r="M16" s="183">
        <v>3.7000000000000028</v>
      </c>
      <c r="N16" s="183">
        <v>7.7999999999999972</v>
      </c>
      <c r="O16" s="183">
        <v>2.2000000000000028</v>
      </c>
      <c r="P16" s="122">
        <v>-1.9000000000000057</v>
      </c>
      <c r="Q16" s="122">
        <v>-5.7999999999999972</v>
      </c>
      <c r="R16" s="122">
        <v>-0.90000000000000568</v>
      </c>
      <c r="S16" s="177">
        <v>9.9999999999994316E-2</v>
      </c>
      <c r="T16" s="177">
        <v>3.9000000000000057</v>
      </c>
      <c r="U16" s="123">
        <v>0.90000000000000568</v>
      </c>
    </row>
    <row r="17" spans="1:21" ht="16.5" customHeight="1" x14ac:dyDescent="0.2">
      <c r="A17" s="503" t="s">
        <v>143</v>
      </c>
      <c r="B17" s="116" t="s">
        <v>129</v>
      </c>
      <c r="C17" s="31">
        <v>7.5</v>
      </c>
      <c r="D17" s="31">
        <v>6.9000000000000057</v>
      </c>
      <c r="E17" s="31">
        <v>4.0999999999999943</v>
      </c>
      <c r="F17" s="31">
        <v>7.5</v>
      </c>
      <c r="G17" s="31">
        <v>8.7999999999999972</v>
      </c>
      <c r="H17" s="31">
        <v>4.9000000000000057</v>
      </c>
      <c r="I17" s="31">
        <v>6.2000000000000028</v>
      </c>
      <c r="J17" s="31">
        <v>7.2999999999999972</v>
      </c>
      <c r="K17" s="31">
        <v>3.7999999999999972</v>
      </c>
      <c r="L17" s="31">
        <v>-4.2000000000000028</v>
      </c>
      <c r="M17" s="31">
        <v>4.5</v>
      </c>
      <c r="N17" s="31">
        <v>5</v>
      </c>
      <c r="O17" s="31">
        <v>3.0999999999999943</v>
      </c>
      <c r="P17" s="117">
        <v>2.4000000000000057</v>
      </c>
      <c r="Q17" s="117">
        <v>2.0999999999999943</v>
      </c>
      <c r="R17" s="117">
        <v>-1.2000000000000028</v>
      </c>
      <c r="S17" s="178">
        <v>0.5</v>
      </c>
      <c r="T17" s="178">
        <v>2.4000000000000057</v>
      </c>
      <c r="U17" s="118">
        <v>2.4000000000000057</v>
      </c>
    </row>
    <row r="18" spans="1:21" ht="13.5" customHeight="1" x14ac:dyDescent="0.2">
      <c r="A18" s="503"/>
      <c r="B18" s="119" t="s">
        <v>144</v>
      </c>
      <c r="C18" s="25">
        <v>9</v>
      </c>
      <c r="D18" s="25">
        <v>19.5</v>
      </c>
      <c r="E18" s="25">
        <v>-4.5</v>
      </c>
      <c r="F18" s="25">
        <v>14.900000000000006</v>
      </c>
      <c r="G18" s="25">
        <v>7.9000000000000057</v>
      </c>
      <c r="H18" s="25">
        <v>1.5</v>
      </c>
      <c r="I18" s="25">
        <v>4</v>
      </c>
      <c r="J18" s="25">
        <v>7.5</v>
      </c>
      <c r="K18" s="25">
        <v>7</v>
      </c>
      <c r="L18" s="25">
        <v>-3.7999999999999972</v>
      </c>
      <c r="M18" s="25">
        <v>0.79999999999999716</v>
      </c>
      <c r="N18" s="25">
        <v>2.7000000000000028</v>
      </c>
      <c r="O18" s="25">
        <v>-1.2000000000000028</v>
      </c>
      <c r="P18" s="120">
        <v>0.29999999999999716</v>
      </c>
      <c r="Q18" s="120">
        <v>8.4000000000000057</v>
      </c>
      <c r="R18" s="120">
        <v>0.20000000000000284</v>
      </c>
      <c r="S18" s="176">
        <v>3.0999999999999943</v>
      </c>
      <c r="T18" s="176">
        <v>-2</v>
      </c>
      <c r="U18" s="121">
        <v>4.2999999999999972</v>
      </c>
    </row>
    <row r="19" spans="1:21" ht="16.5" x14ac:dyDescent="0.2">
      <c r="A19" s="503"/>
      <c r="B19" s="119" t="s">
        <v>146</v>
      </c>
      <c r="C19" s="25">
        <v>3.0999999999999943</v>
      </c>
      <c r="D19" s="25">
        <v>14</v>
      </c>
      <c r="E19" s="25">
        <v>3.5</v>
      </c>
      <c r="F19" s="25">
        <v>5.7999999999999972</v>
      </c>
      <c r="G19" s="25">
        <v>5.4000000000000057</v>
      </c>
      <c r="H19" s="25">
        <v>-9.9999999999994316E-2</v>
      </c>
      <c r="I19" s="25">
        <v>3.9000000000000057</v>
      </c>
      <c r="J19" s="25">
        <v>6.2000000000000028</v>
      </c>
      <c r="K19" s="25">
        <v>9.9999999999994316E-2</v>
      </c>
      <c r="L19" s="25">
        <v>-0.29999999999999716</v>
      </c>
      <c r="M19" s="25">
        <v>4.2000000000000028</v>
      </c>
      <c r="N19" s="25">
        <v>0.90000000000000568</v>
      </c>
      <c r="O19" s="25">
        <v>2.0999999999999943</v>
      </c>
      <c r="P19" s="120">
        <v>1</v>
      </c>
      <c r="Q19" s="120">
        <v>4.5999999999999943</v>
      </c>
      <c r="R19" s="120">
        <v>-1.4000000000000057</v>
      </c>
      <c r="S19" s="176">
        <v>1.0999999999999943</v>
      </c>
      <c r="T19" s="176">
        <v>1.2999999999999972</v>
      </c>
      <c r="U19" s="121">
        <v>1.9000000000000057</v>
      </c>
    </row>
    <row r="20" spans="1:21" ht="16.5" x14ac:dyDescent="0.2">
      <c r="A20" s="503"/>
      <c r="B20" s="119" t="s">
        <v>147</v>
      </c>
      <c r="C20" s="25">
        <v>7.7999999999999972</v>
      </c>
      <c r="D20" s="25">
        <v>3.7000000000000028</v>
      </c>
      <c r="E20" s="25">
        <v>-3.2000000000000028</v>
      </c>
      <c r="F20" s="25">
        <v>3.4000000000000057</v>
      </c>
      <c r="G20" s="25">
        <v>3.9000000000000057</v>
      </c>
      <c r="H20" s="25">
        <v>3.0999999999999943</v>
      </c>
      <c r="I20" s="25">
        <v>2.7000000000000028</v>
      </c>
      <c r="J20" s="25">
        <v>3.5999999999999943</v>
      </c>
      <c r="K20" s="25">
        <v>2.7999999999999972</v>
      </c>
      <c r="L20" s="25">
        <v>-0.5</v>
      </c>
      <c r="M20" s="25">
        <v>2.2000000000000028</v>
      </c>
      <c r="N20" s="25">
        <v>5.0999999999999943</v>
      </c>
      <c r="O20" s="25">
        <v>5.4000000000000057</v>
      </c>
      <c r="P20" s="120">
        <v>4</v>
      </c>
      <c r="Q20" s="120">
        <v>1.9000000000000057</v>
      </c>
      <c r="R20" s="120">
        <v>-1.5</v>
      </c>
      <c r="S20" s="176">
        <v>1.5</v>
      </c>
      <c r="T20" s="176">
        <v>0.59999999999999432</v>
      </c>
      <c r="U20" s="121">
        <v>3.2000000000000028</v>
      </c>
    </row>
    <row r="21" spans="1:21" ht="16.5" x14ac:dyDescent="0.2">
      <c r="A21" s="503"/>
      <c r="B21" s="119" t="s">
        <v>148</v>
      </c>
      <c r="C21" s="25">
        <v>11.700000000000003</v>
      </c>
      <c r="D21" s="25">
        <v>7.0999999999999943</v>
      </c>
      <c r="E21" s="25">
        <v>3.7999999999999972</v>
      </c>
      <c r="F21" s="25">
        <v>7.7000000000000028</v>
      </c>
      <c r="G21" s="25">
        <v>7.2000000000000028</v>
      </c>
      <c r="H21" s="25">
        <v>1.5999999999999943</v>
      </c>
      <c r="I21" s="25">
        <v>10.200000000000003</v>
      </c>
      <c r="J21" s="25">
        <v>9.5</v>
      </c>
      <c r="K21" s="25">
        <v>3.2999999999999972</v>
      </c>
      <c r="L21" s="25">
        <v>-5.2999999999999972</v>
      </c>
      <c r="M21" s="25">
        <v>3.2000000000000028</v>
      </c>
      <c r="N21" s="25">
        <v>3.9000000000000057</v>
      </c>
      <c r="O21" s="25">
        <v>1.5999999999999943</v>
      </c>
      <c r="P21" s="120">
        <v>4.9000000000000057</v>
      </c>
      <c r="Q21" s="120">
        <v>0.40000000000000568</v>
      </c>
      <c r="R21" s="120">
        <v>0.5</v>
      </c>
      <c r="S21" s="176">
        <v>-1</v>
      </c>
      <c r="T21" s="176">
        <v>0.5</v>
      </c>
      <c r="U21" s="121">
        <v>2.2000000000000028</v>
      </c>
    </row>
    <row r="22" spans="1:21" ht="16.5" x14ac:dyDescent="0.2">
      <c r="A22" s="503"/>
      <c r="B22" s="119" t="s">
        <v>150</v>
      </c>
      <c r="C22" s="25">
        <v>5.0999999999999943</v>
      </c>
      <c r="D22" s="25">
        <v>6.2999999999999972</v>
      </c>
      <c r="E22" s="25">
        <v>4</v>
      </c>
      <c r="F22" s="25">
        <v>5.5999999999999943</v>
      </c>
      <c r="G22" s="25">
        <v>6.4000000000000057</v>
      </c>
      <c r="H22" s="25">
        <v>3.2999999999999972</v>
      </c>
      <c r="I22" s="25">
        <v>4.4000000000000057</v>
      </c>
      <c r="J22" s="25">
        <v>6</v>
      </c>
      <c r="K22" s="25">
        <v>4.5999999999999943</v>
      </c>
      <c r="L22" s="25">
        <v>-1.5</v>
      </c>
      <c r="M22" s="25">
        <v>5.7999999999999972</v>
      </c>
      <c r="N22" s="25">
        <v>5.7000000000000028</v>
      </c>
      <c r="O22" s="25">
        <v>5.7999999999999972</v>
      </c>
      <c r="P22" s="120">
        <v>2.9000000000000057</v>
      </c>
      <c r="Q22" s="120">
        <v>1</v>
      </c>
      <c r="R22" s="120">
        <v>-2.2000000000000028</v>
      </c>
      <c r="S22" s="176">
        <v>1.5</v>
      </c>
      <c r="T22" s="176">
        <v>3.2999999999999972</v>
      </c>
      <c r="U22" s="121">
        <v>3.2999999999999972</v>
      </c>
    </row>
    <row r="23" spans="1:21" ht="16.5" x14ac:dyDescent="0.2">
      <c r="A23" s="503"/>
      <c r="B23" s="119" t="s">
        <v>151</v>
      </c>
      <c r="C23" s="25">
        <v>5.2000000000000028</v>
      </c>
      <c r="D23" s="25">
        <v>2.7999999999999972</v>
      </c>
      <c r="E23" s="25">
        <v>1.2000000000000028</v>
      </c>
      <c r="F23" s="25">
        <v>5.2999999999999972</v>
      </c>
      <c r="G23" s="25">
        <v>6.0999999999999943</v>
      </c>
      <c r="H23" s="25">
        <v>8.2999999999999972</v>
      </c>
      <c r="I23" s="25">
        <v>12</v>
      </c>
      <c r="J23" s="25">
        <v>9.0999999999999943</v>
      </c>
      <c r="K23" s="25">
        <v>3.7000000000000028</v>
      </c>
      <c r="L23" s="25">
        <v>9.9999999999994316E-2</v>
      </c>
      <c r="M23" s="25">
        <v>6.7999999999999972</v>
      </c>
      <c r="N23" s="25">
        <v>4.5</v>
      </c>
      <c r="O23" s="25">
        <v>9.4000000000000057</v>
      </c>
      <c r="P23" s="120">
        <v>2</v>
      </c>
      <c r="Q23" s="120">
        <v>4.7999999999999972</v>
      </c>
      <c r="R23" s="120">
        <v>0.40000000000000568</v>
      </c>
      <c r="S23" s="176">
        <v>2.7999999999999972</v>
      </c>
      <c r="T23" s="176">
        <v>2.9000000000000057</v>
      </c>
      <c r="U23" s="121">
        <v>2.5</v>
      </c>
    </row>
    <row r="24" spans="1:21" ht="16.5" x14ac:dyDescent="0.2">
      <c r="A24" s="503"/>
      <c r="B24" s="119" t="s">
        <v>152</v>
      </c>
      <c r="C24" s="25">
        <v>6.7999999999999972</v>
      </c>
      <c r="D24" s="25">
        <v>4.5999999999999943</v>
      </c>
      <c r="E24" s="25">
        <v>3.7999999999999972</v>
      </c>
      <c r="F24" s="25">
        <v>7</v>
      </c>
      <c r="G24" s="25">
        <v>4.7000000000000028</v>
      </c>
      <c r="H24" s="25">
        <v>6.7999999999999972</v>
      </c>
      <c r="I24" s="25">
        <v>7.2000000000000028</v>
      </c>
      <c r="J24" s="25">
        <v>6.7999999999999972</v>
      </c>
      <c r="K24" s="25">
        <v>2.0999999999999943</v>
      </c>
      <c r="L24" s="25">
        <v>-7.0999999999999943</v>
      </c>
      <c r="M24" s="25">
        <v>2.7000000000000028</v>
      </c>
      <c r="N24" s="25">
        <v>2.2999999999999972</v>
      </c>
      <c r="O24" s="25">
        <v>-4.2000000000000028</v>
      </c>
      <c r="P24" s="120">
        <v>-4</v>
      </c>
      <c r="Q24" s="120">
        <v>2.0999999999999943</v>
      </c>
      <c r="R24" s="120">
        <v>-1</v>
      </c>
      <c r="S24" s="176">
        <v>-3</v>
      </c>
      <c r="T24" s="176">
        <v>2.0999999999999943</v>
      </c>
      <c r="U24" s="121">
        <v>1.9000000000000057</v>
      </c>
    </row>
    <row r="25" spans="1:21" ht="16.5" x14ac:dyDescent="0.2">
      <c r="A25" s="503"/>
      <c r="B25" s="119" t="s">
        <v>153</v>
      </c>
      <c r="C25" s="25">
        <v>13.700000000000003</v>
      </c>
      <c r="D25" s="25">
        <v>11.599999999999994</v>
      </c>
      <c r="E25" s="25">
        <v>5.4000000000000057</v>
      </c>
      <c r="F25" s="25">
        <v>9.7000000000000028</v>
      </c>
      <c r="G25" s="25">
        <v>10</v>
      </c>
      <c r="H25" s="25">
        <v>8.9000000000000057</v>
      </c>
      <c r="I25" s="25">
        <v>8.5</v>
      </c>
      <c r="J25" s="25">
        <v>11.700000000000003</v>
      </c>
      <c r="K25" s="25">
        <v>5.7000000000000028</v>
      </c>
      <c r="L25" s="25">
        <v>-10.599999999999994</v>
      </c>
      <c r="M25" s="25">
        <v>4.5999999999999943</v>
      </c>
      <c r="N25" s="25">
        <v>8.4000000000000057</v>
      </c>
      <c r="O25" s="25">
        <v>1.5</v>
      </c>
      <c r="P25" s="120">
        <v>5</v>
      </c>
      <c r="Q25" s="120">
        <v>2.5</v>
      </c>
      <c r="R25" s="120">
        <v>-2</v>
      </c>
      <c r="S25" s="176">
        <v>1.0999999999999943</v>
      </c>
      <c r="T25" s="176">
        <v>3.7999999999999972</v>
      </c>
      <c r="U25" s="121">
        <v>3.4000000000000057</v>
      </c>
    </row>
    <row r="26" spans="1:21" ht="16.5" x14ac:dyDescent="0.2">
      <c r="A26" s="503"/>
      <c r="B26" s="119" t="s">
        <v>154</v>
      </c>
      <c r="C26" s="25">
        <v>7.9000000000000057</v>
      </c>
      <c r="D26" s="25">
        <v>12.700000000000003</v>
      </c>
      <c r="E26" s="25">
        <v>7.7999999999999972</v>
      </c>
      <c r="F26" s="25">
        <v>10.700000000000003</v>
      </c>
      <c r="G26" s="25">
        <v>28.5</v>
      </c>
      <c r="H26" s="25">
        <v>6.0999999999999943</v>
      </c>
      <c r="I26" s="25">
        <v>0.59999999999999432</v>
      </c>
      <c r="J26" s="25">
        <v>5.2000000000000028</v>
      </c>
      <c r="K26" s="25">
        <v>4.0999999999999943</v>
      </c>
      <c r="L26" s="25">
        <v>-3.2000000000000028</v>
      </c>
      <c r="M26" s="25">
        <v>2.7000000000000028</v>
      </c>
      <c r="N26" s="25">
        <v>6.0999999999999943</v>
      </c>
      <c r="O26" s="25">
        <v>1.7999999999999972</v>
      </c>
      <c r="P26" s="120">
        <v>5.0999999999999943</v>
      </c>
      <c r="Q26" s="120">
        <v>2</v>
      </c>
      <c r="R26" s="120">
        <v>-3</v>
      </c>
      <c r="S26" s="176">
        <v>-1.5</v>
      </c>
      <c r="T26" s="176">
        <v>1.9000000000000057</v>
      </c>
      <c r="U26" s="121">
        <v>-9.9999999999994316E-2</v>
      </c>
    </row>
    <row r="27" spans="1:21" ht="17.25" thickBot="1" x14ac:dyDescent="0.25">
      <c r="A27" s="504"/>
      <c r="B27" s="139" t="s">
        <v>155</v>
      </c>
      <c r="C27" s="124">
        <v>9.9000000000000057</v>
      </c>
      <c r="D27" s="124">
        <v>10.799999999999997</v>
      </c>
      <c r="E27" s="124">
        <v>9.2000000000000028</v>
      </c>
      <c r="F27" s="124">
        <v>11.799999999999997</v>
      </c>
      <c r="G27" s="124">
        <v>5</v>
      </c>
      <c r="H27" s="124">
        <v>-3.7999999999999972</v>
      </c>
      <c r="I27" s="124">
        <v>2.7000000000000028</v>
      </c>
      <c r="J27" s="124">
        <v>4</v>
      </c>
      <c r="K27" s="124">
        <v>2.4000000000000057</v>
      </c>
      <c r="L27" s="124">
        <v>-3.5</v>
      </c>
      <c r="M27" s="124">
        <v>4.7000000000000028</v>
      </c>
      <c r="N27" s="124">
        <v>3.5999999999999943</v>
      </c>
      <c r="O27" s="124">
        <v>3.5999999999999943</v>
      </c>
      <c r="P27" s="125">
        <v>1.7999999999999972</v>
      </c>
      <c r="Q27" s="125">
        <v>0.20000000000000284</v>
      </c>
      <c r="R27" s="125">
        <v>0.40000000000000568</v>
      </c>
      <c r="S27" s="179">
        <v>0.90000000000000568</v>
      </c>
      <c r="T27" s="179">
        <v>-1</v>
      </c>
      <c r="U27" s="126">
        <v>0.70000000000000284</v>
      </c>
    </row>
    <row r="28" spans="1:21" ht="15" customHeight="1" x14ac:dyDescent="0.15">
      <c r="A28" s="414" t="s">
        <v>311</v>
      </c>
      <c r="C28" s="7"/>
      <c r="D28" s="7"/>
      <c r="E28" s="7"/>
      <c r="F28" s="7"/>
      <c r="G28" s="7"/>
      <c r="H28" s="7"/>
      <c r="I28" s="7"/>
      <c r="J28" s="7"/>
      <c r="L28" s="7"/>
      <c r="M28" s="7"/>
    </row>
    <row r="29" spans="1:21" x14ac:dyDescent="0.15">
      <c r="C29" s="7"/>
      <c r="D29" s="7"/>
      <c r="E29" s="7"/>
      <c r="F29" s="7"/>
      <c r="G29" s="7"/>
      <c r="H29" s="7"/>
      <c r="I29" s="7"/>
      <c r="J29" s="7"/>
      <c r="L29" s="7"/>
      <c r="M29" s="7"/>
    </row>
    <row r="30" spans="1:21" x14ac:dyDescent="0.15">
      <c r="C30" s="7"/>
      <c r="D30" s="7"/>
      <c r="E30" s="7"/>
      <c r="F30" s="7"/>
      <c r="G30" s="7"/>
      <c r="H30" s="7"/>
      <c r="I30" s="7"/>
      <c r="J30" s="7"/>
      <c r="L30" s="7"/>
      <c r="M30" s="7"/>
    </row>
    <row r="31" spans="1:21" x14ac:dyDescent="0.15">
      <c r="C31" s="7"/>
      <c r="D31" s="7"/>
      <c r="E31" s="7"/>
      <c r="F31" s="7"/>
      <c r="G31" s="7"/>
      <c r="H31" s="7"/>
      <c r="I31" s="7"/>
      <c r="J31" s="7"/>
      <c r="L31" s="7"/>
      <c r="M31" s="7"/>
    </row>
    <row r="32" spans="1:21" x14ac:dyDescent="0.15">
      <c r="C32" s="7"/>
      <c r="D32" s="7"/>
      <c r="E32" s="7"/>
      <c r="F32" s="7"/>
      <c r="G32" s="7"/>
      <c r="H32" s="7"/>
      <c r="I32" s="7"/>
      <c r="J32" s="7"/>
      <c r="L32" s="7"/>
      <c r="M32" s="7"/>
    </row>
    <row r="33" spans="3:13" x14ac:dyDescent="0.15">
      <c r="C33" s="7"/>
      <c r="D33" s="7"/>
      <c r="E33" s="7"/>
      <c r="F33" s="7"/>
      <c r="G33" s="7"/>
      <c r="H33" s="7"/>
      <c r="I33" s="7"/>
      <c r="J33" s="7"/>
      <c r="L33" s="7"/>
      <c r="M33" s="7"/>
    </row>
    <row r="34" spans="3:13" x14ac:dyDescent="0.15">
      <c r="C34" s="7"/>
      <c r="D34" s="7"/>
      <c r="E34" s="7"/>
      <c r="F34" s="7"/>
      <c r="G34" s="7"/>
      <c r="H34" s="7"/>
      <c r="I34" s="7"/>
      <c r="J34" s="7"/>
      <c r="L34" s="7"/>
      <c r="M34" s="7"/>
    </row>
    <row r="58" spans="3:21" x14ac:dyDescent="0.15">
      <c r="C58" s="194"/>
      <c r="D58" s="194"/>
      <c r="E58" s="194"/>
      <c r="F58" s="194"/>
      <c r="G58" s="194"/>
      <c r="H58" s="194"/>
      <c r="I58" s="194"/>
      <c r="J58" s="194"/>
      <c r="K58" s="194"/>
      <c r="L58" s="194"/>
      <c r="M58" s="194"/>
      <c r="N58" s="194"/>
      <c r="O58" s="194"/>
      <c r="P58" s="194"/>
      <c r="Q58" s="194"/>
      <c r="R58" s="194"/>
      <c r="S58" s="194"/>
      <c r="T58" s="194"/>
      <c r="U58" s="194"/>
    </row>
    <row r="59" spans="3:21" x14ac:dyDescent="0.15">
      <c r="C59" s="194"/>
      <c r="D59" s="194"/>
      <c r="E59" s="194"/>
      <c r="F59" s="194"/>
      <c r="G59" s="194"/>
      <c r="H59" s="194"/>
      <c r="I59" s="194"/>
      <c r="J59" s="194"/>
      <c r="K59" s="194"/>
      <c r="L59" s="194"/>
      <c r="M59" s="194"/>
      <c r="N59" s="194"/>
      <c r="O59" s="194"/>
      <c r="P59" s="194"/>
      <c r="Q59" s="194"/>
      <c r="R59" s="194"/>
      <c r="S59" s="194"/>
      <c r="T59" s="194"/>
      <c r="U59" s="194"/>
    </row>
    <row r="60" spans="3:21" x14ac:dyDescent="0.15">
      <c r="C60" s="194"/>
      <c r="D60" s="194"/>
      <c r="E60" s="194"/>
      <c r="F60" s="194"/>
      <c r="G60" s="194"/>
      <c r="H60" s="194"/>
      <c r="I60" s="194"/>
      <c r="J60" s="194"/>
      <c r="K60" s="194"/>
      <c r="L60" s="194"/>
      <c r="M60" s="194"/>
      <c r="N60" s="194"/>
      <c r="O60" s="194"/>
      <c r="P60" s="194"/>
      <c r="Q60" s="194"/>
      <c r="R60" s="194"/>
      <c r="S60" s="194"/>
      <c r="T60" s="194"/>
      <c r="U60" s="194"/>
    </row>
    <row r="61" spans="3:21" x14ac:dyDescent="0.15">
      <c r="C61" s="194"/>
      <c r="D61" s="194"/>
      <c r="E61" s="194"/>
      <c r="F61" s="194"/>
      <c r="G61" s="194"/>
      <c r="H61" s="194"/>
      <c r="I61" s="194"/>
      <c r="J61" s="194"/>
      <c r="K61" s="194"/>
      <c r="L61" s="194"/>
      <c r="M61" s="194"/>
      <c r="N61" s="194"/>
      <c r="O61" s="194"/>
      <c r="P61" s="194"/>
      <c r="Q61" s="194"/>
      <c r="R61" s="194"/>
      <c r="S61" s="194"/>
      <c r="T61" s="194"/>
      <c r="U61" s="194"/>
    </row>
    <row r="62" spans="3:21" x14ac:dyDescent="0.15">
      <c r="C62" s="194"/>
      <c r="D62" s="194"/>
      <c r="E62" s="194"/>
      <c r="F62" s="194"/>
      <c r="G62" s="194"/>
      <c r="H62" s="194"/>
      <c r="I62" s="194"/>
      <c r="J62" s="194"/>
      <c r="K62" s="194"/>
      <c r="L62" s="194"/>
      <c r="M62" s="194"/>
      <c r="N62" s="194"/>
      <c r="O62" s="194"/>
      <c r="P62" s="194"/>
      <c r="Q62" s="194"/>
      <c r="R62" s="194"/>
      <c r="S62" s="194"/>
      <c r="T62" s="194"/>
      <c r="U62" s="194"/>
    </row>
    <row r="63" spans="3:21" x14ac:dyDescent="0.15">
      <c r="C63" s="194"/>
      <c r="D63" s="194"/>
      <c r="E63" s="194"/>
      <c r="F63" s="194"/>
      <c r="G63" s="194"/>
      <c r="H63" s="194"/>
      <c r="I63" s="194"/>
      <c r="J63" s="194"/>
      <c r="K63" s="194"/>
      <c r="L63" s="194"/>
      <c r="M63" s="194"/>
      <c r="N63" s="194"/>
      <c r="O63" s="194"/>
      <c r="P63" s="194"/>
      <c r="Q63" s="194"/>
      <c r="R63" s="194"/>
      <c r="S63" s="194"/>
      <c r="T63" s="194"/>
      <c r="U63" s="194"/>
    </row>
    <row r="64" spans="3:21" x14ac:dyDescent="0.15">
      <c r="C64" s="194"/>
      <c r="D64" s="194"/>
      <c r="E64" s="194"/>
      <c r="F64" s="194"/>
      <c r="G64" s="194"/>
      <c r="H64" s="194"/>
      <c r="I64" s="194"/>
      <c r="J64" s="194"/>
      <c r="K64" s="194"/>
      <c r="L64" s="194"/>
      <c r="M64" s="194"/>
      <c r="N64" s="194"/>
      <c r="O64" s="194"/>
      <c r="P64" s="194"/>
      <c r="Q64" s="194"/>
      <c r="R64" s="194"/>
      <c r="S64" s="194"/>
      <c r="T64" s="194"/>
      <c r="U64" s="194"/>
    </row>
    <row r="65" spans="3:21" x14ac:dyDescent="0.15">
      <c r="C65" s="194"/>
      <c r="D65" s="194"/>
      <c r="E65" s="194"/>
      <c r="F65" s="194"/>
      <c r="G65" s="194"/>
      <c r="H65" s="194"/>
      <c r="I65" s="194"/>
      <c r="J65" s="194"/>
      <c r="K65" s="194"/>
      <c r="L65" s="194"/>
      <c r="M65" s="194"/>
      <c r="N65" s="194"/>
      <c r="O65" s="194"/>
      <c r="P65" s="194"/>
      <c r="Q65" s="194"/>
      <c r="R65" s="194"/>
      <c r="S65" s="194"/>
      <c r="T65" s="194"/>
      <c r="U65" s="194"/>
    </row>
    <row r="66" spans="3:21" x14ac:dyDescent="0.15">
      <c r="C66" s="194"/>
      <c r="D66" s="194"/>
      <c r="E66" s="194"/>
      <c r="F66" s="194"/>
      <c r="G66" s="194"/>
      <c r="H66" s="194"/>
      <c r="I66" s="194"/>
      <c r="J66" s="194"/>
      <c r="K66" s="194"/>
      <c r="L66" s="194"/>
      <c r="M66" s="194"/>
      <c r="N66" s="194"/>
      <c r="O66" s="194"/>
      <c r="P66" s="194"/>
      <c r="Q66" s="194"/>
      <c r="R66" s="194"/>
      <c r="S66" s="194"/>
      <c r="T66" s="194"/>
      <c r="U66" s="194"/>
    </row>
    <row r="67" spans="3:21" x14ac:dyDescent="0.15">
      <c r="C67" s="194"/>
      <c r="D67" s="194"/>
      <c r="E67" s="194"/>
      <c r="F67" s="194"/>
      <c r="G67" s="194"/>
      <c r="H67" s="194"/>
      <c r="I67" s="194"/>
      <c r="J67" s="194"/>
      <c r="K67" s="194"/>
      <c r="L67" s="194"/>
      <c r="M67" s="194"/>
      <c r="N67" s="194"/>
      <c r="O67" s="194"/>
      <c r="P67" s="194"/>
      <c r="Q67" s="194"/>
      <c r="R67" s="194"/>
      <c r="S67" s="194"/>
      <c r="T67" s="194"/>
      <c r="U67" s="194"/>
    </row>
    <row r="68" spans="3:21" x14ac:dyDescent="0.15">
      <c r="C68" s="194"/>
      <c r="D68" s="194"/>
      <c r="E68" s="194"/>
      <c r="F68" s="194"/>
      <c r="G68" s="194"/>
      <c r="H68" s="194"/>
      <c r="I68" s="194"/>
      <c r="J68" s="194"/>
      <c r="K68" s="194"/>
      <c r="L68" s="194"/>
      <c r="M68" s="194"/>
      <c r="N68" s="194"/>
      <c r="O68" s="194"/>
      <c r="P68" s="194"/>
      <c r="Q68" s="194"/>
      <c r="R68" s="194"/>
      <c r="S68" s="194"/>
      <c r="T68" s="194"/>
      <c r="U68" s="194"/>
    </row>
    <row r="69" spans="3:21" x14ac:dyDescent="0.15">
      <c r="C69" s="194"/>
      <c r="D69" s="194"/>
      <c r="E69" s="194"/>
      <c r="F69" s="194"/>
      <c r="G69" s="194"/>
      <c r="H69" s="194"/>
      <c r="I69" s="194"/>
      <c r="J69" s="194"/>
      <c r="K69" s="194"/>
      <c r="L69" s="194"/>
      <c r="M69" s="194"/>
      <c r="N69" s="194"/>
      <c r="O69" s="194"/>
      <c r="P69" s="194"/>
      <c r="Q69" s="194"/>
      <c r="R69" s="194"/>
      <c r="S69" s="194"/>
      <c r="T69" s="194"/>
      <c r="U69" s="194"/>
    </row>
    <row r="70" spans="3:21" x14ac:dyDescent="0.15">
      <c r="C70" s="194"/>
      <c r="D70" s="194"/>
      <c r="E70" s="194"/>
      <c r="F70" s="194"/>
      <c r="G70" s="194"/>
      <c r="H70" s="194"/>
      <c r="I70" s="194"/>
      <c r="J70" s="194"/>
      <c r="K70" s="194"/>
      <c r="L70" s="194"/>
      <c r="M70" s="194"/>
      <c r="N70" s="194"/>
      <c r="O70" s="194"/>
      <c r="P70" s="194"/>
      <c r="Q70" s="194"/>
      <c r="R70" s="194"/>
      <c r="S70" s="194"/>
      <c r="T70" s="194"/>
      <c r="U70" s="194"/>
    </row>
    <row r="71" spans="3:21" x14ac:dyDescent="0.15">
      <c r="C71" s="194"/>
      <c r="D71" s="194"/>
      <c r="E71" s="194"/>
      <c r="F71" s="194"/>
      <c r="G71" s="194"/>
      <c r="H71" s="194"/>
      <c r="I71" s="194"/>
      <c r="J71" s="194"/>
      <c r="K71" s="194"/>
      <c r="L71" s="194"/>
      <c r="M71" s="194"/>
      <c r="N71" s="194"/>
      <c r="O71" s="194"/>
      <c r="P71" s="194"/>
      <c r="Q71" s="194"/>
      <c r="R71" s="194"/>
      <c r="S71" s="194"/>
      <c r="T71" s="194"/>
      <c r="U71" s="194"/>
    </row>
    <row r="72" spans="3:21" x14ac:dyDescent="0.15">
      <c r="C72" s="194"/>
      <c r="D72" s="194"/>
      <c r="E72" s="194"/>
      <c r="F72" s="194"/>
      <c r="G72" s="194"/>
      <c r="H72" s="194"/>
      <c r="I72" s="194"/>
      <c r="J72" s="194"/>
      <c r="K72" s="194"/>
      <c r="L72" s="194"/>
      <c r="M72" s="194"/>
      <c r="N72" s="194"/>
      <c r="O72" s="194"/>
      <c r="P72" s="194"/>
      <c r="Q72" s="194"/>
      <c r="R72" s="194"/>
      <c r="S72" s="194"/>
      <c r="T72" s="194"/>
      <c r="U72" s="194"/>
    </row>
    <row r="73" spans="3:21" x14ac:dyDescent="0.15">
      <c r="C73" s="194"/>
      <c r="D73" s="194"/>
      <c r="E73" s="194"/>
      <c r="F73" s="194"/>
      <c r="G73" s="194"/>
      <c r="H73" s="194"/>
      <c r="I73" s="194"/>
      <c r="J73" s="194"/>
      <c r="K73" s="194"/>
      <c r="L73" s="194"/>
      <c r="M73" s="194"/>
      <c r="N73" s="194"/>
      <c r="O73" s="194"/>
      <c r="P73" s="194"/>
      <c r="Q73" s="194"/>
      <c r="R73" s="194"/>
      <c r="S73" s="194"/>
      <c r="T73" s="194"/>
      <c r="U73" s="194"/>
    </row>
    <row r="74" spans="3:21" x14ac:dyDescent="0.15">
      <c r="C74" s="194"/>
      <c r="D74" s="194"/>
      <c r="E74" s="194"/>
      <c r="F74" s="194"/>
      <c r="G74" s="194"/>
      <c r="H74" s="194"/>
      <c r="I74" s="194"/>
      <c r="J74" s="194"/>
      <c r="K74" s="194"/>
      <c r="L74" s="194"/>
      <c r="M74" s="194"/>
      <c r="N74" s="194"/>
      <c r="O74" s="194"/>
      <c r="P74" s="194"/>
      <c r="Q74" s="194"/>
      <c r="R74" s="194"/>
      <c r="S74" s="194"/>
      <c r="T74" s="194"/>
      <c r="U74" s="194"/>
    </row>
    <row r="75" spans="3:21" x14ac:dyDescent="0.15">
      <c r="C75" s="194"/>
      <c r="D75" s="194"/>
      <c r="E75" s="194"/>
      <c r="F75" s="194"/>
      <c r="G75" s="194"/>
      <c r="H75" s="194"/>
      <c r="I75" s="194"/>
      <c r="J75" s="194"/>
      <c r="K75" s="194"/>
      <c r="L75" s="194"/>
      <c r="M75" s="194"/>
      <c r="N75" s="194"/>
      <c r="O75" s="194"/>
      <c r="P75" s="194"/>
      <c r="Q75" s="194"/>
      <c r="R75" s="194"/>
      <c r="S75" s="194"/>
      <c r="T75" s="194"/>
      <c r="U75" s="194"/>
    </row>
    <row r="76" spans="3:21" x14ac:dyDescent="0.15">
      <c r="C76" s="194"/>
      <c r="D76" s="194"/>
      <c r="E76" s="194"/>
      <c r="F76" s="194"/>
      <c r="G76" s="194"/>
      <c r="H76" s="194"/>
      <c r="I76" s="194"/>
      <c r="J76" s="194"/>
      <c r="K76" s="194"/>
      <c r="L76" s="194"/>
      <c r="M76" s="194"/>
      <c r="N76" s="194"/>
      <c r="O76" s="194"/>
      <c r="P76" s="194"/>
      <c r="Q76" s="194"/>
      <c r="R76" s="194"/>
      <c r="S76" s="194"/>
      <c r="T76" s="194"/>
      <c r="U76" s="194"/>
    </row>
    <row r="77" spans="3:21" x14ac:dyDescent="0.15">
      <c r="C77" s="194"/>
      <c r="D77" s="194"/>
      <c r="E77" s="194"/>
      <c r="F77" s="194"/>
      <c r="G77" s="194"/>
      <c r="H77" s="194"/>
      <c r="I77" s="194"/>
      <c r="J77" s="194"/>
      <c r="K77" s="194"/>
      <c r="L77" s="194"/>
      <c r="M77" s="194"/>
      <c r="N77" s="194"/>
      <c r="O77" s="194"/>
      <c r="P77" s="194"/>
      <c r="Q77" s="194"/>
      <c r="R77" s="194"/>
      <c r="S77" s="194"/>
      <c r="T77" s="194"/>
      <c r="U77" s="194"/>
    </row>
    <row r="78" spans="3:21" x14ac:dyDescent="0.15">
      <c r="C78" s="194"/>
      <c r="D78" s="194"/>
      <c r="E78" s="194"/>
      <c r="F78" s="194"/>
      <c r="G78" s="194"/>
      <c r="H78" s="194"/>
      <c r="I78" s="194"/>
      <c r="J78" s="194"/>
      <c r="K78" s="194"/>
      <c r="L78" s="194"/>
      <c r="M78" s="194"/>
      <c r="N78" s="194"/>
      <c r="O78" s="194"/>
      <c r="P78" s="194"/>
      <c r="Q78" s="194"/>
      <c r="R78" s="194"/>
      <c r="S78" s="194"/>
      <c r="T78" s="194"/>
      <c r="U78" s="194"/>
    </row>
    <row r="79" spans="3:21" x14ac:dyDescent="0.15">
      <c r="C79" s="194"/>
      <c r="D79" s="194"/>
      <c r="E79" s="194"/>
      <c r="F79" s="194"/>
      <c r="G79" s="194"/>
      <c r="H79" s="194"/>
      <c r="I79" s="194"/>
      <c r="J79" s="194"/>
      <c r="K79" s="194"/>
      <c r="L79" s="194"/>
      <c r="M79" s="194"/>
      <c r="N79" s="194"/>
      <c r="O79" s="194"/>
      <c r="P79" s="194"/>
      <c r="Q79" s="194"/>
      <c r="R79" s="194"/>
      <c r="S79" s="194"/>
      <c r="T79" s="194"/>
      <c r="U79" s="194"/>
    </row>
    <row r="80" spans="3:21" x14ac:dyDescent="0.15">
      <c r="C80" s="194"/>
      <c r="D80" s="194"/>
      <c r="E80" s="194"/>
      <c r="F80" s="194"/>
      <c r="G80" s="194"/>
      <c r="H80" s="194"/>
      <c r="I80" s="194"/>
      <c r="J80" s="194"/>
      <c r="K80" s="194"/>
      <c r="L80" s="194"/>
      <c r="M80" s="194"/>
      <c r="N80" s="194"/>
      <c r="O80" s="194"/>
      <c r="P80" s="194"/>
      <c r="Q80" s="194"/>
      <c r="R80" s="194"/>
      <c r="S80" s="194"/>
      <c r="T80" s="194"/>
      <c r="U80" s="194"/>
    </row>
    <row r="81" spans="3:21" x14ac:dyDescent="0.15">
      <c r="C81" s="194"/>
      <c r="D81" s="194"/>
      <c r="E81" s="194"/>
      <c r="F81" s="194"/>
      <c r="G81" s="194"/>
      <c r="H81" s="194"/>
      <c r="I81" s="194"/>
      <c r="J81" s="194"/>
      <c r="K81" s="194"/>
      <c r="L81" s="194"/>
      <c r="M81" s="194"/>
      <c r="N81" s="194"/>
      <c r="O81" s="194"/>
      <c r="P81" s="194"/>
      <c r="Q81" s="194"/>
      <c r="R81" s="194"/>
      <c r="S81" s="194"/>
      <c r="T81" s="194"/>
      <c r="U81" s="194"/>
    </row>
  </sheetData>
  <mergeCells count="3">
    <mergeCell ref="A3:B3"/>
    <mergeCell ref="A17:A27"/>
    <mergeCell ref="A5:A16"/>
  </mergeCells>
  <phoneticPr fontId="3"/>
  <pageMargins left="0.70866141732283472" right="0.70866141732283472" top="0.74803149606299213" bottom="0.74803149606299213" header="0.31496062992125984" footer="0.31496062992125984"/>
  <pageSetup paperSize="8" scale="80" orientation="landscape"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R74"/>
  <sheetViews>
    <sheetView tabSelected="1" view="pageBreakPreview" zoomScaleNormal="100" zoomScaleSheetLayoutView="100" workbookViewId="0">
      <pane xSplit="2" ySplit="4" topLeftCell="C11" activePane="bottomRight" state="frozen"/>
      <selection activeCell="E3" sqref="E3"/>
      <selection pane="topRight" activeCell="E3" sqref="E3"/>
      <selection pane="bottomLeft" activeCell="E3" sqref="E3"/>
      <selection pane="bottomRight" activeCell="A32" sqref="A32"/>
    </sheetView>
  </sheetViews>
  <sheetFormatPr defaultColWidth="9" defaultRowHeight="12.75" x14ac:dyDescent="0.15"/>
  <cols>
    <col min="1" max="1" width="3.625" style="63" customWidth="1"/>
    <col min="2" max="2" width="20.625" style="63" customWidth="1"/>
    <col min="3" max="3" width="11.625" style="63" customWidth="1"/>
    <col min="4" max="38" width="11.625" style="7" customWidth="1"/>
    <col min="39" max="16384" width="9" style="7"/>
  </cols>
  <sheetData>
    <row r="1" spans="1:44" ht="16.5" x14ac:dyDescent="0.15">
      <c r="A1" s="7" t="s">
        <v>135</v>
      </c>
    </row>
    <row r="2" spans="1:44" ht="18.75" thickBot="1" x14ac:dyDescent="0.2">
      <c r="A2" s="428" t="s">
        <v>327</v>
      </c>
      <c r="B2" s="71"/>
      <c r="C2" s="72"/>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44" ht="18" customHeight="1" x14ac:dyDescent="0.15">
      <c r="A3" s="512"/>
      <c r="B3" s="513"/>
      <c r="C3" s="508">
        <v>2008</v>
      </c>
      <c r="D3" s="509"/>
      <c r="E3" s="511"/>
      <c r="F3" s="508">
        <v>2009</v>
      </c>
      <c r="G3" s="509"/>
      <c r="H3" s="511"/>
      <c r="I3" s="508">
        <v>2010</v>
      </c>
      <c r="J3" s="509"/>
      <c r="K3" s="511"/>
      <c r="L3" s="508">
        <v>2011</v>
      </c>
      <c r="M3" s="509"/>
      <c r="N3" s="511"/>
      <c r="O3" s="508">
        <v>2012</v>
      </c>
      <c r="P3" s="509"/>
      <c r="Q3" s="511"/>
      <c r="R3" s="508">
        <v>2013</v>
      </c>
      <c r="S3" s="509"/>
      <c r="T3" s="511"/>
      <c r="U3" s="508">
        <v>2014</v>
      </c>
      <c r="V3" s="509"/>
      <c r="W3" s="511"/>
      <c r="X3" s="508">
        <v>2015</v>
      </c>
      <c r="Y3" s="509"/>
      <c r="Z3" s="511"/>
      <c r="AA3" s="508">
        <v>2016</v>
      </c>
      <c r="AB3" s="509"/>
      <c r="AC3" s="509"/>
      <c r="AD3" s="508">
        <v>2017</v>
      </c>
      <c r="AE3" s="509"/>
      <c r="AF3" s="509"/>
      <c r="AG3" s="508">
        <v>2018</v>
      </c>
      <c r="AH3" s="509"/>
      <c r="AI3" s="510"/>
      <c r="AJ3" s="508">
        <v>2019</v>
      </c>
      <c r="AK3" s="509"/>
      <c r="AL3" s="510"/>
    </row>
    <row r="4" spans="1:44" ht="18" customHeight="1" x14ac:dyDescent="0.15">
      <c r="A4" s="514"/>
      <c r="B4" s="515"/>
      <c r="C4" s="73" t="s">
        <v>36</v>
      </c>
      <c r="D4" s="74" t="s">
        <v>37</v>
      </c>
      <c r="E4" s="75" t="s">
        <v>38</v>
      </c>
      <c r="F4" s="73" t="s">
        <v>36</v>
      </c>
      <c r="G4" s="74" t="s">
        <v>37</v>
      </c>
      <c r="H4" s="75" t="s">
        <v>38</v>
      </c>
      <c r="I4" s="73" t="s">
        <v>36</v>
      </c>
      <c r="J4" s="74" t="s">
        <v>37</v>
      </c>
      <c r="K4" s="75" t="s">
        <v>38</v>
      </c>
      <c r="L4" s="73" t="s">
        <v>36</v>
      </c>
      <c r="M4" s="74" t="s">
        <v>37</v>
      </c>
      <c r="N4" s="75" t="s">
        <v>38</v>
      </c>
      <c r="O4" s="73" t="s">
        <v>36</v>
      </c>
      <c r="P4" s="74" t="s">
        <v>37</v>
      </c>
      <c r="Q4" s="75" t="s">
        <v>38</v>
      </c>
      <c r="R4" s="73" t="s">
        <v>36</v>
      </c>
      <c r="S4" s="74" t="s">
        <v>37</v>
      </c>
      <c r="T4" s="75" t="s">
        <v>38</v>
      </c>
      <c r="U4" s="73" t="s">
        <v>36</v>
      </c>
      <c r="V4" s="74" t="s">
        <v>37</v>
      </c>
      <c r="W4" s="75" t="s">
        <v>38</v>
      </c>
      <c r="X4" s="73" t="s">
        <v>36</v>
      </c>
      <c r="Y4" s="74" t="s">
        <v>37</v>
      </c>
      <c r="Z4" s="75" t="s">
        <v>38</v>
      </c>
      <c r="AA4" s="74" t="s">
        <v>36</v>
      </c>
      <c r="AB4" s="74" t="s">
        <v>37</v>
      </c>
      <c r="AC4" s="149" t="s">
        <v>38</v>
      </c>
      <c r="AD4" s="156" t="s">
        <v>168</v>
      </c>
      <c r="AE4" s="74" t="s">
        <v>37</v>
      </c>
      <c r="AF4" s="149" t="s">
        <v>38</v>
      </c>
      <c r="AG4" s="156" t="s">
        <v>168</v>
      </c>
      <c r="AH4" s="74" t="s">
        <v>37</v>
      </c>
      <c r="AI4" s="76" t="s">
        <v>38</v>
      </c>
      <c r="AJ4" s="156" t="s">
        <v>168</v>
      </c>
      <c r="AK4" s="74" t="s">
        <v>37</v>
      </c>
      <c r="AL4" s="76" t="s">
        <v>38</v>
      </c>
    </row>
    <row r="5" spans="1:44" ht="18" customHeight="1" x14ac:dyDescent="0.2">
      <c r="A5" s="68" t="s">
        <v>132</v>
      </c>
      <c r="B5" s="77"/>
      <c r="C5" s="78">
        <v>467581</v>
      </c>
      <c r="D5" s="79">
        <v>267101</v>
      </c>
      <c r="E5" s="80">
        <v>734682</v>
      </c>
      <c r="F5" s="78">
        <v>301667</v>
      </c>
      <c r="G5" s="79">
        <v>167348</v>
      </c>
      <c r="H5" s="80">
        <v>469015</v>
      </c>
      <c r="I5" s="78">
        <v>397068</v>
      </c>
      <c r="J5" s="79">
        <v>228912</v>
      </c>
      <c r="K5" s="80">
        <v>625980</v>
      </c>
      <c r="L5" s="78">
        <v>516718</v>
      </c>
      <c r="M5" s="79">
        <v>305760</v>
      </c>
      <c r="N5" s="80">
        <v>822478</v>
      </c>
      <c r="O5" s="78">
        <v>524698</v>
      </c>
      <c r="P5" s="79">
        <v>317177</v>
      </c>
      <c r="Q5" s="80">
        <v>841875</v>
      </c>
      <c r="R5" s="78">
        <v>527266</v>
      </c>
      <c r="S5" s="79">
        <v>314967</v>
      </c>
      <c r="T5" s="80">
        <v>842233</v>
      </c>
      <c r="U5" s="78">
        <v>497834</v>
      </c>
      <c r="V5" s="79">
        <v>286669</v>
      </c>
      <c r="W5" s="80">
        <v>784503</v>
      </c>
      <c r="X5" s="78">
        <v>343543</v>
      </c>
      <c r="Y5" s="79">
        <v>182719</v>
      </c>
      <c r="Z5" s="80">
        <v>526262</v>
      </c>
      <c r="AA5" s="79">
        <v>285674</v>
      </c>
      <c r="AB5" s="79">
        <v>182267</v>
      </c>
      <c r="AC5" s="150">
        <v>467941</v>
      </c>
      <c r="AD5" s="78">
        <v>357817</v>
      </c>
      <c r="AE5" s="79">
        <v>227503</v>
      </c>
      <c r="AF5" s="150">
        <v>585320</v>
      </c>
      <c r="AG5" s="78">
        <v>449617.26</v>
      </c>
      <c r="AH5" s="79">
        <v>238493.44</v>
      </c>
      <c r="AI5" s="81">
        <v>688110.7</v>
      </c>
      <c r="AJ5" s="78">
        <v>424393</v>
      </c>
      <c r="AK5" s="79">
        <v>244299</v>
      </c>
      <c r="AL5" s="81">
        <v>668692</v>
      </c>
      <c r="AN5" s="420"/>
      <c r="AO5" s="420"/>
      <c r="AP5" s="420"/>
    </row>
    <row r="6" spans="1:44" ht="18" customHeight="1" x14ac:dyDescent="0.35">
      <c r="A6" s="498" t="s">
        <v>40</v>
      </c>
      <c r="B6" s="140" t="s">
        <v>137</v>
      </c>
      <c r="C6" s="141">
        <f>SUM(C7:C17)</f>
        <v>14621.500000000002</v>
      </c>
      <c r="D6" s="142">
        <f t="shared" ref="D6:AD6" si="0">SUM(D7:D17)</f>
        <v>9517.6999999999989</v>
      </c>
      <c r="E6" s="143">
        <f t="shared" si="0"/>
        <v>24139.200000000001</v>
      </c>
      <c r="F6" s="141">
        <f t="shared" si="0"/>
        <v>12716.4</v>
      </c>
      <c r="G6" s="142">
        <f t="shared" si="0"/>
        <v>5356.3999999999987</v>
      </c>
      <c r="H6" s="143">
        <f t="shared" si="0"/>
        <v>18072.8</v>
      </c>
      <c r="I6" s="141">
        <f t="shared" si="0"/>
        <v>19181.299999999996</v>
      </c>
      <c r="J6" s="142">
        <f t="shared" si="0"/>
        <v>8236.9</v>
      </c>
      <c r="K6" s="143">
        <f t="shared" si="0"/>
        <v>27418.2</v>
      </c>
      <c r="L6" s="141">
        <f t="shared" si="0"/>
        <v>26167.8</v>
      </c>
      <c r="M6" s="142">
        <f t="shared" si="0"/>
        <v>9915.1</v>
      </c>
      <c r="N6" s="143">
        <f t="shared" si="0"/>
        <v>36052.9</v>
      </c>
      <c r="O6" s="141">
        <f t="shared" si="0"/>
        <v>27217.500000000004</v>
      </c>
      <c r="P6" s="142">
        <f t="shared" si="0"/>
        <v>11319.9</v>
      </c>
      <c r="Q6" s="143">
        <f t="shared" si="0"/>
        <v>38537.500000000007</v>
      </c>
      <c r="R6" s="141">
        <f t="shared" si="0"/>
        <v>29772.9</v>
      </c>
      <c r="S6" s="142">
        <f t="shared" si="0"/>
        <v>12963.8</v>
      </c>
      <c r="T6" s="143">
        <f t="shared" si="0"/>
        <v>42736.7</v>
      </c>
      <c r="U6" s="141">
        <f t="shared" si="0"/>
        <v>30177.7</v>
      </c>
      <c r="V6" s="142">
        <f t="shared" si="0"/>
        <v>11350.6</v>
      </c>
      <c r="W6" s="143">
        <f t="shared" si="0"/>
        <v>41528.300000000003</v>
      </c>
      <c r="X6" s="141">
        <f t="shared" si="0"/>
        <v>22319.7</v>
      </c>
      <c r="Y6" s="142">
        <f t="shared" si="0"/>
        <v>6455.2</v>
      </c>
      <c r="Z6" s="143">
        <f t="shared" si="0"/>
        <v>28774.799999999996</v>
      </c>
      <c r="AA6" s="144">
        <f t="shared" si="0"/>
        <v>19786</v>
      </c>
      <c r="AB6" s="144">
        <f t="shared" si="0"/>
        <v>6261.7</v>
      </c>
      <c r="AC6" s="151">
        <f t="shared" si="0"/>
        <v>26047.7</v>
      </c>
      <c r="AD6" s="157">
        <f t="shared" si="0"/>
        <v>22998.9</v>
      </c>
      <c r="AE6" s="144">
        <f t="shared" ref="AE6:AL6" si="1">SUM(AE7:AE17)</f>
        <v>6822.7000000000007</v>
      </c>
      <c r="AF6" s="143">
        <f t="shared" si="1"/>
        <v>29821.599999999995</v>
      </c>
      <c r="AG6" s="157">
        <f t="shared" si="1"/>
        <v>29202.537463000001</v>
      </c>
      <c r="AH6" s="144">
        <f t="shared" si="1"/>
        <v>6819.3768609999997</v>
      </c>
      <c r="AI6" s="145">
        <f t="shared" si="1"/>
        <v>36021.914324000005</v>
      </c>
      <c r="AJ6" s="157">
        <f t="shared" si="1"/>
        <v>28780.117936000002</v>
      </c>
      <c r="AK6" s="144">
        <f t="shared" si="1"/>
        <v>8383.2691709999999</v>
      </c>
      <c r="AL6" s="145">
        <f t="shared" si="1"/>
        <v>37163.387107000002</v>
      </c>
      <c r="AN6" s="420"/>
      <c r="AO6" s="420"/>
      <c r="AP6" s="420"/>
    </row>
    <row r="7" spans="1:44" ht="18" customHeight="1" x14ac:dyDescent="0.35">
      <c r="A7" s="499"/>
      <c r="B7" s="99" t="s">
        <v>41</v>
      </c>
      <c r="C7" s="89">
        <v>2291.4</v>
      </c>
      <c r="D7" s="90">
        <v>102.69999999999999</v>
      </c>
      <c r="E7" s="91">
        <v>2394.1</v>
      </c>
      <c r="F7" s="89">
        <v>1469.1</v>
      </c>
      <c r="G7" s="90">
        <v>88.2</v>
      </c>
      <c r="H7" s="91">
        <v>1557.3</v>
      </c>
      <c r="I7" s="89">
        <v>3236.5</v>
      </c>
      <c r="J7" s="90">
        <v>90.7</v>
      </c>
      <c r="K7" s="91">
        <v>3327.2</v>
      </c>
      <c r="L7" s="89">
        <v>4580.8</v>
      </c>
      <c r="M7" s="90">
        <v>188.3</v>
      </c>
      <c r="N7" s="91">
        <v>4769.1000000000004</v>
      </c>
      <c r="O7" s="89">
        <v>4707.8</v>
      </c>
      <c r="P7" s="90">
        <v>132.69999999999999</v>
      </c>
      <c r="Q7" s="91">
        <v>4840.5</v>
      </c>
      <c r="R7" s="89">
        <v>4734.3</v>
      </c>
      <c r="S7" s="90">
        <v>177.8</v>
      </c>
      <c r="T7" s="91">
        <v>4912.1000000000004</v>
      </c>
      <c r="U7" s="89">
        <v>5050.2</v>
      </c>
      <c r="V7" s="90">
        <v>75.099999999999994</v>
      </c>
      <c r="W7" s="91">
        <v>5125.3</v>
      </c>
      <c r="X7" s="89">
        <v>3766.4</v>
      </c>
      <c r="Y7" s="90">
        <v>186.9</v>
      </c>
      <c r="Z7" s="91">
        <v>3953.3</v>
      </c>
      <c r="AA7" s="92">
        <v>4463.3</v>
      </c>
      <c r="AB7" s="92">
        <v>98.4</v>
      </c>
      <c r="AC7" s="152">
        <v>4561.7</v>
      </c>
      <c r="AD7" s="158">
        <v>4770.8</v>
      </c>
      <c r="AE7" s="92">
        <v>140.19999999999999</v>
      </c>
      <c r="AF7" s="91">
        <f>SUM(AD7:AE7)</f>
        <v>4911</v>
      </c>
      <c r="AG7" s="158">
        <v>4642.9569840000004</v>
      </c>
      <c r="AH7" s="92">
        <v>271.67301799999996</v>
      </c>
      <c r="AI7" s="93">
        <v>4914.6300019999999</v>
      </c>
      <c r="AJ7" s="158">
        <v>4051.5520320000001</v>
      </c>
      <c r="AK7" s="92">
        <v>281.11426599999999</v>
      </c>
      <c r="AL7" s="93">
        <v>4332.6662980000001</v>
      </c>
      <c r="AN7" s="420"/>
      <c r="AO7" s="420"/>
      <c r="AP7" s="420"/>
    </row>
    <row r="8" spans="1:44" ht="18" customHeight="1" x14ac:dyDescent="0.35">
      <c r="A8" s="499"/>
      <c r="B8" s="99" t="s">
        <v>42</v>
      </c>
      <c r="C8" s="89">
        <v>170.70000000000002</v>
      </c>
      <c r="D8" s="90">
        <v>117.7</v>
      </c>
      <c r="E8" s="91">
        <v>288.40000000000003</v>
      </c>
      <c r="F8" s="89">
        <v>540.20000000000005</v>
      </c>
      <c r="G8" s="90">
        <v>66.900000000000006</v>
      </c>
      <c r="H8" s="91">
        <v>607.1</v>
      </c>
      <c r="I8" s="89">
        <v>632.29999999999995</v>
      </c>
      <c r="J8" s="90">
        <v>67.400000000000006</v>
      </c>
      <c r="K8" s="91">
        <v>699.7</v>
      </c>
      <c r="L8" s="89">
        <v>609.70000000000005</v>
      </c>
      <c r="M8" s="90">
        <v>107.1</v>
      </c>
      <c r="N8" s="91">
        <v>716.8</v>
      </c>
      <c r="O8" s="89">
        <v>703.8</v>
      </c>
      <c r="P8" s="90">
        <v>101.3</v>
      </c>
      <c r="Q8" s="91">
        <v>805.1</v>
      </c>
      <c r="R8" s="89">
        <v>618.69999999999993</v>
      </c>
      <c r="S8" s="90">
        <v>94.399999999999991</v>
      </c>
      <c r="T8" s="91">
        <v>713.09999999999991</v>
      </c>
      <c r="U8" s="89">
        <v>520.69999999999993</v>
      </c>
      <c r="V8" s="90">
        <v>87.100000000000009</v>
      </c>
      <c r="W8" s="91">
        <v>607.79999999999995</v>
      </c>
      <c r="X8" s="89">
        <v>555</v>
      </c>
      <c r="Y8" s="90">
        <v>63.4</v>
      </c>
      <c r="Z8" s="91">
        <v>618.4</v>
      </c>
      <c r="AA8" s="92">
        <v>570.1</v>
      </c>
      <c r="AB8" s="92">
        <v>88.2</v>
      </c>
      <c r="AC8" s="152">
        <v>658.30000000000007</v>
      </c>
      <c r="AD8" s="158">
        <v>700.3</v>
      </c>
      <c r="AE8" s="92">
        <v>105.6</v>
      </c>
      <c r="AF8" s="91">
        <f t="shared" ref="AF8:AF15" si="2">SUM(AD8:AE8)</f>
        <v>805.9</v>
      </c>
      <c r="AG8" s="158">
        <v>847.92392500000005</v>
      </c>
      <c r="AH8" s="92">
        <v>73.412804000000008</v>
      </c>
      <c r="AI8" s="93">
        <v>921.3367290000001</v>
      </c>
      <c r="AJ8" s="158">
        <v>869.33326800000009</v>
      </c>
      <c r="AK8" s="92">
        <v>178.229703</v>
      </c>
      <c r="AL8" s="93">
        <v>1047.5629710000001</v>
      </c>
      <c r="AN8" s="420"/>
      <c r="AO8" s="420"/>
      <c r="AP8" s="420"/>
      <c r="AR8" s="414"/>
    </row>
    <row r="9" spans="1:44" ht="18" customHeight="1" x14ac:dyDescent="0.35">
      <c r="A9" s="499"/>
      <c r="B9" s="99" t="s">
        <v>43</v>
      </c>
      <c r="C9" s="89">
        <v>871</v>
      </c>
      <c r="D9" s="90">
        <v>5810.1</v>
      </c>
      <c r="E9" s="91">
        <v>6681.1</v>
      </c>
      <c r="F9" s="89">
        <v>1067</v>
      </c>
      <c r="G9" s="90">
        <v>2927.3</v>
      </c>
      <c r="H9" s="91">
        <v>3994.3</v>
      </c>
      <c r="I9" s="89">
        <v>1411.8</v>
      </c>
      <c r="J9" s="90">
        <v>5041.2</v>
      </c>
      <c r="K9" s="91">
        <v>6453</v>
      </c>
      <c r="L9" s="89">
        <v>1877.4</v>
      </c>
      <c r="M9" s="90">
        <v>5786</v>
      </c>
      <c r="N9" s="91">
        <v>7633.4</v>
      </c>
      <c r="O9" s="89">
        <v>1984.2</v>
      </c>
      <c r="P9" s="90">
        <v>6699</v>
      </c>
      <c r="Q9" s="91">
        <v>8683.2000000000007</v>
      </c>
      <c r="R9" s="89">
        <v>3337.6</v>
      </c>
      <c r="S9" s="90">
        <v>8647.1999999999989</v>
      </c>
      <c r="T9" s="91">
        <v>11984.8</v>
      </c>
      <c r="U9" s="89">
        <v>3972.6</v>
      </c>
      <c r="V9" s="90">
        <v>7555.2000000000007</v>
      </c>
      <c r="W9" s="91">
        <v>11527.800000000001</v>
      </c>
      <c r="X9" s="89">
        <v>2708.4</v>
      </c>
      <c r="Y9" s="90">
        <v>3630.9</v>
      </c>
      <c r="Z9" s="91">
        <v>6339.3</v>
      </c>
      <c r="AA9" s="92">
        <v>2177.1</v>
      </c>
      <c r="AB9" s="92">
        <v>3192.1</v>
      </c>
      <c r="AC9" s="152">
        <v>5369.2</v>
      </c>
      <c r="AD9" s="158">
        <v>3065.9</v>
      </c>
      <c r="AE9" s="92">
        <v>3693.5</v>
      </c>
      <c r="AF9" s="91">
        <f t="shared" si="2"/>
        <v>6759.4</v>
      </c>
      <c r="AG9" s="158">
        <v>3414.0920289999999</v>
      </c>
      <c r="AH9" s="92">
        <v>4129.3701359999995</v>
      </c>
      <c r="AI9" s="93">
        <v>7543.4621649999999</v>
      </c>
      <c r="AJ9" s="158">
        <v>4063.571872</v>
      </c>
      <c r="AK9" s="92">
        <v>5209.1737290000001</v>
      </c>
      <c r="AL9" s="93">
        <v>9272.7456010000005</v>
      </c>
      <c r="AN9" s="420"/>
      <c r="AO9" s="420"/>
      <c r="AP9" s="420"/>
      <c r="AR9" s="414"/>
    </row>
    <row r="10" spans="1:44" ht="18" customHeight="1" x14ac:dyDescent="0.35">
      <c r="A10" s="499"/>
      <c r="B10" s="99" t="s">
        <v>44</v>
      </c>
      <c r="C10" s="89">
        <v>1714.5</v>
      </c>
      <c r="D10" s="90">
        <v>1093.9000000000001</v>
      </c>
      <c r="E10" s="91">
        <v>2808.4</v>
      </c>
      <c r="F10" s="89">
        <v>974.5</v>
      </c>
      <c r="G10" s="90">
        <v>537.79999999999995</v>
      </c>
      <c r="H10" s="91">
        <v>1512.3</v>
      </c>
      <c r="I10" s="89">
        <v>1225.9000000000001</v>
      </c>
      <c r="J10" s="90">
        <v>939.6</v>
      </c>
      <c r="K10" s="91">
        <v>2165.5</v>
      </c>
      <c r="L10" s="89">
        <v>1654.9</v>
      </c>
      <c r="M10" s="90">
        <v>1096.5</v>
      </c>
      <c r="N10" s="91">
        <v>2751.4</v>
      </c>
      <c r="O10" s="89">
        <v>1527.9</v>
      </c>
      <c r="P10" s="90">
        <v>1086.4000000000001</v>
      </c>
      <c r="Q10" s="91">
        <v>2614.3000000000002</v>
      </c>
      <c r="R10" s="89">
        <v>1508.9</v>
      </c>
      <c r="S10" s="90">
        <v>928.7</v>
      </c>
      <c r="T10" s="91">
        <v>2437.6000000000004</v>
      </c>
      <c r="U10" s="89">
        <v>1437.7</v>
      </c>
      <c r="V10" s="90">
        <v>818.2</v>
      </c>
      <c r="W10" s="91">
        <v>2255.9</v>
      </c>
      <c r="X10" s="89">
        <v>1144.0999999999999</v>
      </c>
      <c r="Y10" s="90">
        <v>473.8</v>
      </c>
      <c r="Z10" s="91">
        <v>1617.8999999999999</v>
      </c>
      <c r="AA10" s="92">
        <v>1545.8</v>
      </c>
      <c r="AB10" s="92">
        <v>414.4</v>
      </c>
      <c r="AC10" s="152">
        <v>1960.1999999999998</v>
      </c>
      <c r="AD10" s="158">
        <v>2135.3000000000002</v>
      </c>
      <c r="AE10" s="92">
        <v>482.3</v>
      </c>
      <c r="AF10" s="91">
        <f t="shared" si="2"/>
        <v>2617.6000000000004</v>
      </c>
      <c r="AG10" s="158">
        <v>2581.7383920000002</v>
      </c>
      <c r="AH10" s="92">
        <v>538.78976499999999</v>
      </c>
      <c r="AI10" s="93">
        <v>3120.5281570000002</v>
      </c>
      <c r="AJ10" s="158">
        <v>1847.0989729999999</v>
      </c>
      <c r="AK10" s="92">
        <v>871.847621</v>
      </c>
      <c r="AL10" s="93">
        <v>2718.946594</v>
      </c>
      <c r="AN10" s="420"/>
      <c r="AO10" s="420"/>
      <c r="AP10" s="420"/>
      <c r="AR10" s="414"/>
    </row>
    <row r="11" spans="1:44" ht="18" customHeight="1" x14ac:dyDescent="0.35">
      <c r="A11" s="499"/>
      <c r="B11" s="99" t="s">
        <v>45</v>
      </c>
      <c r="C11" s="89">
        <v>272.2</v>
      </c>
      <c r="D11" s="90">
        <v>413.6</v>
      </c>
      <c r="E11" s="91">
        <v>685.8</v>
      </c>
      <c r="F11" s="89">
        <v>170.4</v>
      </c>
      <c r="G11" s="90">
        <v>211.5</v>
      </c>
      <c r="H11" s="91">
        <v>381.9</v>
      </c>
      <c r="I11" s="89">
        <v>158.80000000000001</v>
      </c>
      <c r="J11" s="90">
        <v>284.5</v>
      </c>
      <c r="K11" s="91">
        <v>443.3</v>
      </c>
      <c r="L11" s="89">
        <v>228.6</v>
      </c>
      <c r="M11" s="90">
        <v>527.29999999999995</v>
      </c>
      <c r="N11" s="91">
        <v>755.9</v>
      </c>
      <c r="O11" s="89">
        <v>407.5</v>
      </c>
      <c r="P11" s="90">
        <v>770.5</v>
      </c>
      <c r="Q11" s="91">
        <v>1178</v>
      </c>
      <c r="R11" s="89">
        <v>446.4</v>
      </c>
      <c r="S11" s="90">
        <v>505.1</v>
      </c>
      <c r="T11" s="91">
        <v>951.5</v>
      </c>
      <c r="U11" s="89">
        <v>383.4</v>
      </c>
      <c r="V11" s="90">
        <v>501.1</v>
      </c>
      <c r="W11" s="91">
        <v>884.5</v>
      </c>
      <c r="X11" s="89">
        <v>398.7</v>
      </c>
      <c r="Y11" s="90">
        <v>275.8</v>
      </c>
      <c r="Z11" s="91">
        <v>674.5</v>
      </c>
      <c r="AA11" s="92">
        <v>340.2</v>
      </c>
      <c r="AB11" s="92">
        <v>165.4</v>
      </c>
      <c r="AC11" s="152">
        <v>505.6</v>
      </c>
      <c r="AD11" s="158">
        <v>307.3</v>
      </c>
      <c r="AE11" s="92">
        <v>203</v>
      </c>
      <c r="AF11" s="91">
        <f t="shared" si="2"/>
        <v>510.3</v>
      </c>
      <c r="AG11" s="158">
        <v>368.86715600000002</v>
      </c>
      <c r="AH11" s="92">
        <v>312.65367099999997</v>
      </c>
      <c r="AI11" s="93">
        <v>681.52082700000005</v>
      </c>
      <c r="AJ11" s="158">
        <v>480.37161400000002</v>
      </c>
      <c r="AK11" s="92">
        <v>274.88844399999999</v>
      </c>
      <c r="AL11" s="93">
        <v>755.26005799999996</v>
      </c>
      <c r="AN11" s="420"/>
      <c r="AO11" s="420"/>
      <c r="AP11" s="420"/>
      <c r="AR11" s="421"/>
    </row>
    <row r="12" spans="1:44" ht="18" customHeight="1" x14ac:dyDescent="0.35">
      <c r="A12" s="499"/>
      <c r="B12" s="99" t="s">
        <v>46</v>
      </c>
      <c r="C12" s="89">
        <v>128.4</v>
      </c>
      <c r="D12" s="90">
        <v>128.70000000000002</v>
      </c>
      <c r="E12" s="91">
        <v>257.10000000000002</v>
      </c>
      <c r="F12" s="89">
        <v>90.5</v>
      </c>
      <c r="G12" s="90">
        <v>76.2</v>
      </c>
      <c r="H12" s="91">
        <v>166.7</v>
      </c>
      <c r="I12" s="89">
        <v>107.9</v>
      </c>
      <c r="J12" s="90">
        <v>128.9</v>
      </c>
      <c r="K12" s="91">
        <v>236.8</v>
      </c>
      <c r="L12" s="89">
        <v>197.1</v>
      </c>
      <c r="M12" s="90">
        <v>143.19999999999999</v>
      </c>
      <c r="N12" s="91">
        <v>340.3</v>
      </c>
      <c r="O12" s="89">
        <v>195.4</v>
      </c>
      <c r="P12" s="90">
        <v>189</v>
      </c>
      <c r="Q12" s="91">
        <v>384.3</v>
      </c>
      <c r="R12" s="89">
        <v>431.09999999999997</v>
      </c>
      <c r="S12" s="90">
        <v>458.09999999999997</v>
      </c>
      <c r="T12" s="91">
        <v>889.19999999999993</v>
      </c>
      <c r="U12" s="89">
        <v>462.1</v>
      </c>
      <c r="V12" s="90">
        <v>112.9</v>
      </c>
      <c r="W12" s="91">
        <v>575</v>
      </c>
      <c r="X12" s="89">
        <v>330.9</v>
      </c>
      <c r="Y12" s="90">
        <v>45.6</v>
      </c>
      <c r="Z12" s="91">
        <v>376.5</v>
      </c>
      <c r="AA12" s="92">
        <v>392.8</v>
      </c>
      <c r="AB12" s="92">
        <v>48.6</v>
      </c>
      <c r="AC12" s="152">
        <v>441.40000000000003</v>
      </c>
      <c r="AD12" s="158">
        <v>238.7</v>
      </c>
      <c r="AE12" s="92">
        <v>69.3</v>
      </c>
      <c r="AF12" s="91">
        <f t="shared" si="2"/>
        <v>308</v>
      </c>
      <c r="AG12" s="158">
        <v>408.29060900000002</v>
      </c>
      <c r="AH12" s="92">
        <v>65.221581</v>
      </c>
      <c r="AI12" s="93">
        <v>473.51218999999998</v>
      </c>
      <c r="AJ12" s="158">
        <v>455.83404200000001</v>
      </c>
      <c r="AK12" s="92">
        <v>68.936621000000002</v>
      </c>
      <c r="AL12" s="93">
        <v>524.7706629999999</v>
      </c>
      <c r="AN12" s="420"/>
      <c r="AO12" s="420"/>
      <c r="AP12" s="420"/>
    </row>
    <row r="13" spans="1:44" ht="18" customHeight="1" x14ac:dyDescent="0.35">
      <c r="A13" s="499"/>
      <c r="B13" s="99" t="s">
        <v>47</v>
      </c>
      <c r="C13" s="89">
        <v>8592.2999999999993</v>
      </c>
      <c r="D13" s="90">
        <v>1006.2</v>
      </c>
      <c r="E13" s="91">
        <v>9598.5</v>
      </c>
      <c r="F13" s="89">
        <v>7609.2</v>
      </c>
      <c r="G13" s="90">
        <v>934.9</v>
      </c>
      <c r="H13" s="91">
        <v>8544.1</v>
      </c>
      <c r="I13" s="89">
        <v>11778.6</v>
      </c>
      <c r="J13" s="90">
        <v>987.4</v>
      </c>
      <c r="K13" s="91">
        <v>12766</v>
      </c>
      <c r="L13" s="89">
        <v>16018</v>
      </c>
      <c r="M13" s="90">
        <v>1134.2</v>
      </c>
      <c r="N13" s="91">
        <v>17152.2</v>
      </c>
      <c r="O13" s="89">
        <v>16367.7</v>
      </c>
      <c r="P13" s="90">
        <v>1362.5</v>
      </c>
      <c r="Q13" s="91">
        <v>17730.2</v>
      </c>
      <c r="R13" s="89">
        <v>17009.099999999999</v>
      </c>
      <c r="S13" s="90">
        <v>1199.5999999999999</v>
      </c>
      <c r="T13" s="91">
        <v>18208.699999999997</v>
      </c>
      <c r="U13" s="89">
        <v>16696.7</v>
      </c>
      <c r="V13" s="90">
        <v>1306.5</v>
      </c>
      <c r="W13" s="91">
        <v>18003.2</v>
      </c>
      <c r="X13" s="89">
        <v>11584.5</v>
      </c>
      <c r="Y13" s="90">
        <v>1092.8</v>
      </c>
      <c r="Z13" s="91">
        <v>12677.3</v>
      </c>
      <c r="AA13" s="92">
        <v>8998.7000000000007</v>
      </c>
      <c r="AB13" s="92">
        <v>1704.9</v>
      </c>
      <c r="AC13" s="152">
        <v>10703.6</v>
      </c>
      <c r="AD13" s="158">
        <v>10572</v>
      </c>
      <c r="AE13" s="92">
        <v>1379.5</v>
      </c>
      <c r="AF13" s="91">
        <f t="shared" si="2"/>
        <v>11951.5</v>
      </c>
      <c r="AG13" s="158">
        <v>15272.729907999999</v>
      </c>
      <c r="AH13" s="92">
        <v>690.85513399999991</v>
      </c>
      <c r="AI13" s="93">
        <v>15963.585041999999</v>
      </c>
      <c r="AJ13" s="158">
        <v>15188.254519</v>
      </c>
      <c r="AK13" s="92">
        <v>950.79101400000002</v>
      </c>
      <c r="AL13" s="93">
        <v>16139.045533</v>
      </c>
      <c r="AN13" s="420"/>
      <c r="AO13" s="420"/>
      <c r="AP13" s="420"/>
    </row>
    <row r="14" spans="1:44" ht="18" customHeight="1" x14ac:dyDescent="0.35">
      <c r="A14" s="499"/>
      <c r="B14" s="99" t="s">
        <v>48</v>
      </c>
      <c r="C14" s="89">
        <v>22.5</v>
      </c>
      <c r="D14" s="90">
        <v>36.9</v>
      </c>
      <c r="E14" s="91">
        <v>59.4</v>
      </c>
      <c r="F14" s="89">
        <v>12.9</v>
      </c>
      <c r="G14" s="90">
        <v>16.7</v>
      </c>
      <c r="H14" s="91">
        <v>29.6</v>
      </c>
      <c r="I14" s="89">
        <v>8.8000000000000007</v>
      </c>
      <c r="J14" s="90">
        <v>37.700000000000003</v>
      </c>
      <c r="K14" s="91">
        <v>46.5</v>
      </c>
      <c r="L14" s="89">
        <v>11.3</v>
      </c>
      <c r="M14" s="90">
        <v>60.5</v>
      </c>
      <c r="N14" s="91">
        <v>71.8</v>
      </c>
      <c r="O14" s="89">
        <v>15.9</v>
      </c>
      <c r="P14" s="90">
        <v>45.4</v>
      </c>
      <c r="Q14" s="91">
        <v>61.3</v>
      </c>
      <c r="R14" s="89">
        <v>17.899999999999999</v>
      </c>
      <c r="S14" s="90">
        <v>84.399999999999991</v>
      </c>
      <c r="T14" s="91">
        <v>102.29999999999998</v>
      </c>
      <c r="U14" s="89">
        <v>23.5</v>
      </c>
      <c r="V14" s="90">
        <v>70.600000000000009</v>
      </c>
      <c r="W14" s="91">
        <v>94.100000000000009</v>
      </c>
      <c r="X14" s="89">
        <v>37.5</v>
      </c>
      <c r="Y14" s="90">
        <v>40.799999999999997</v>
      </c>
      <c r="Z14" s="91">
        <v>78.3</v>
      </c>
      <c r="AA14" s="92">
        <v>34.6</v>
      </c>
      <c r="AB14" s="92">
        <v>27.2</v>
      </c>
      <c r="AC14" s="152">
        <v>61.8</v>
      </c>
      <c r="AD14" s="158">
        <v>119.2</v>
      </c>
      <c r="AE14" s="92">
        <v>34.799999999999997</v>
      </c>
      <c r="AF14" s="91">
        <f t="shared" si="2"/>
        <v>154</v>
      </c>
      <c r="AG14" s="158">
        <v>149.22861300000002</v>
      </c>
      <c r="AH14" s="92">
        <v>29.078362000000002</v>
      </c>
      <c r="AI14" s="93">
        <v>178.30697499999999</v>
      </c>
      <c r="AJ14" s="158">
        <v>120.174064</v>
      </c>
      <c r="AK14" s="92">
        <v>23.479461999999998</v>
      </c>
      <c r="AL14" s="93">
        <v>143.653526</v>
      </c>
      <c r="AN14" s="420"/>
      <c r="AO14" s="420"/>
      <c r="AP14" s="420"/>
    </row>
    <row r="15" spans="1:44" ht="18" customHeight="1" x14ac:dyDescent="0.35">
      <c r="A15" s="499"/>
      <c r="B15" s="99" t="s">
        <v>138</v>
      </c>
      <c r="C15" s="89">
        <v>1.2</v>
      </c>
      <c r="D15" s="90">
        <v>140.30000000000001</v>
      </c>
      <c r="E15" s="91">
        <v>141.5</v>
      </c>
      <c r="F15" s="89">
        <v>36.4</v>
      </c>
      <c r="G15" s="90">
        <v>102.2</v>
      </c>
      <c r="H15" s="91">
        <v>138.6</v>
      </c>
      <c r="I15" s="89">
        <v>41.1</v>
      </c>
      <c r="J15" s="90">
        <v>118.4</v>
      </c>
      <c r="K15" s="91">
        <v>159.5</v>
      </c>
      <c r="L15" s="89">
        <v>45.5</v>
      </c>
      <c r="M15" s="90">
        <v>140.6</v>
      </c>
      <c r="N15" s="91">
        <v>186.1</v>
      </c>
      <c r="O15" s="89">
        <v>47.8</v>
      </c>
      <c r="P15" s="90">
        <v>161.19999999999999</v>
      </c>
      <c r="Q15" s="91">
        <v>209.1</v>
      </c>
      <c r="R15" s="89">
        <v>90.4</v>
      </c>
      <c r="S15" s="90">
        <v>171.29999999999998</v>
      </c>
      <c r="T15" s="91">
        <v>261.7</v>
      </c>
      <c r="U15" s="89">
        <v>134.30000000000001</v>
      </c>
      <c r="V15" s="90">
        <v>126.5</v>
      </c>
      <c r="W15" s="91">
        <v>260.8</v>
      </c>
      <c r="X15" s="89">
        <v>92.1</v>
      </c>
      <c r="Y15" s="90">
        <v>70.900000000000006</v>
      </c>
      <c r="Z15" s="91">
        <v>163</v>
      </c>
      <c r="AA15" s="92">
        <v>95.8</v>
      </c>
      <c r="AB15" s="92">
        <v>52.2</v>
      </c>
      <c r="AC15" s="152">
        <v>148</v>
      </c>
      <c r="AD15" s="158">
        <v>122.5</v>
      </c>
      <c r="AE15" s="92">
        <v>56.1</v>
      </c>
      <c r="AF15" s="91">
        <f t="shared" si="2"/>
        <v>178.6</v>
      </c>
      <c r="AG15" s="158">
        <v>133.209847</v>
      </c>
      <c r="AH15" s="92">
        <v>55.322389999999999</v>
      </c>
      <c r="AI15" s="93">
        <v>188.53223699999998</v>
      </c>
      <c r="AJ15" s="158">
        <v>161.310787</v>
      </c>
      <c r="AK15" s="92">
        <v>51.825969000000001</v>
      </c>
      <c r="AL15" s="93">
        <v>213.13675599999999</v>
      </c>
      <c r="AN15" s="420"/>
      <c r="AO15" s="420"/>
      <c r="AP15" s="420"/>
    </row>
    <row r="16" spans="1:44" ht="18" customHeight="1" x14ac:dyDescent="0.35">
      <c r="A16" s="499"/>
      <c r="B16" s="88" t="s">
        <v>17</v>
      </c>
      <c r="C16" s="89">
        <v>339.20000000000005</v>
      </c>
      <c r="D16" s="90">
        <v>185.39999999999998</v>
      </c>
      <c r="E16" s="91">
        <v>524.6</v>
      </c>
      <c r="F16" s="89">
        <v>498</v>
      </c>
      <c r="G16" s="90">
        <v>113.2</v>
      </c>
      <c r="H16" s="91">
        <v>611.20000000000005</v>
      </c>
      <c r="I16" s="89">
        <v>449.3</v>
      </c>
      <c r="J16" s="90">
        <v>161.4</v>
      </c>
      <c r="K16" s="91">
        <v>610.70000000000005</v>
      </c>
      <c r="L16" s="89">
        <v>731.1</v>
      </c>
      <c r="M16" s="90">
        <v>188.8</v>
      </c>
      <c r="N16" s="91">
        <v>919.9</v>
      </c>
      <c r="O16" s="89">
        <v>949.1</v>
      </c>
      <c r="P16" s="90">
        <v>253</v>
      </c>
      <c r="Q16" s="91">
        <v>1202.0999999999999</v>
      </c>
      <c r="R16" s="89">
        <v>1299.7</v>
      </c>
      <c r="S16" s="90">
        <v>163.4</v>
      </c>
      <c r="T16" s="91">
        <v>1463.1000000000001</v>
      </c>
      <c r="U16" s="89">
        <v>1278.8999999999999</v>
      </c>
      <c r="V16" s="90">
        <v>146.1</v>
      </c>
      <c r="W16" s="91">
        <v>1424.9999999999998</v>
      </c>
      <c r="X16" s="89">
        <v>1497.9</v>
      </c>
      <c r="Y16" s="90">
        <v>109.9</v>
      </c>
      <c r="Z16" s="91">
        <v>1607.8000000000002</v>
      </c>
      <c r="AA16" s="92">
        <v>959.9</v>
      </c>
      <c r="AB16" s="92">
        <v>59.1</v>
      </c>
      <c r="AC16" s="152">
        <v>1019</v>
      </c>
      <c r="AD16" s="158">
        <v>749.2</v>
      </c>
      <c r="AE16" s="92">
        <v>70.900000000000006</v>
      </c>
      <c r="AF16" s="91">
        <f>SUM(AD16:AE16)</f>
        <v>820.1</v>
      </c>
      <c r="AG16" s="158">
        <v>950</v>
      </c>
      <c r="AH16" s="92">
        <v>104.8</v>
      </c>
      <c r="AI16" s="93">
        <v>1054.8</v>
      </c>
      <c r="AJ16" s="158">
        <v>909.50519400000007</v>
      </c>
      <c r="AK16" s="92">
        <v>95.075204999999997</v>
      </c>
      <c r="AL16" s="93">
        <v>1004.5803989999999</v>
      </c>
      <c r="AN16" s="420"/>
      <c r="AO16" s="420"/>
      <c r="AP16" s="420"/>
    </row>
    <row r="17" spans="1:42" ht="18" customHeight="1" x14ac:dyDescent="0.35">
      <c r="A17" s="500"/>
      <c r="B17" s="192" t="s">
        <v>21</v>
      </c>
      <c r="C17" s="94">
        <v>218.1</v>
      </c>
      <c r="D17" s="95">
        <v>482.20000000000005</v>
      </c>
      <c r="E17" s="96">
        <v>700.30000000000007</v>
      </c>
      <c r="F17" s="94">
        <v>248.2</v>
      </c>
      <c r="G17" s="95">
        <v>281.5</v>
      </c>
      <c r="H17" s="96">
        <v>529.70000000000005</v>
      </c>
      <c r="I17" s="94">
        <v>130.30000000000001</v>
      </c>
      <c r="J17" s="95">
        <v>379.7</v>
      </c>
      <c r="K17" s="96">
        <v>510</v>
      </c>
      <c r="L17" s="94">
        <v>213.4</v>
      </c>
      <c r="M17" s="95">
        <v>542.6</v>
      </c>
      <c r="N17" s="96">
        <v>756</v>
      </c>
      <c r="O17" s="94">
        <v>310.39999999999998</v>
      </c>
      <c r="P17" s="95">
        <v>518.9</v>
      </c>
      <c r="Q17" s="96">
        <v>829.4</v>
      </c>
      <c r="R17" s="94">
        <v>278.8</v>
      </c>
      <c r="S17" s="95">
        <v>533.79999999999995</v>
      </c>
      <c r="T17" s="96">
        <v>812.59999999999991</v>
      </c>
      <c r="U17" s="94">
        <v>217.6</v>
      </c>
      <c r="V17" s="95">
        <v>551.30000000000007</v>
      </c>
      <c r="W17" s="96">
        <v>768.90000000000009</v>
      </c>
      <c r="X17" s="94">
        <v>204.2</v>
      </c>
      <c r="Y17" s="95">
        <v>464.4</v>
      </c>
      <c r="Z17" s="96">
        <v>668.5</v>
      </c>
      <c r="AA17" s="97">
        <v>207.7</v>
      </c>
      <c r="AB17" s="97">
        <v>411.2</v>
      </c>
      <c r="AC17" s="153">
        <v>618.9</v>
      </c>
      <c r="AD17" s="159">
        <v>217.7</v>
      </c>
      <c r="AE17" s="97">
        <v>587.5</v>
      </c>
      <c r="AF17" s="96">
        <f>SUM(AD17:AE17)</f>
        <v>805.2</v>
      </c>
      <c r="AG17" s="159">
        <v>433.5</v>
      </c>
      <c r="AH17" s="97">
        <v>548.20000000000005</v>
      </c>
      <c r="AI17" s="98">
        <v>981.7</v>
      </c>
      <c r="AJ17" s="159">
        <v>633.11157100000003</v>
      </c>
      <c r="AK17" s="97">
        <v>377.90713699999998</v>
      </c>
      <c r="AL17" s="98">
        <v>1011.0187079999999</v>
      </c>
      <c r="AN17" s="420"/>
      <c r="AO17" s="420"/>
      <c r="AP17" s="420"/>
    </row>
    <row r="18" spans="1:42" ht="18" customHeight="1" x14ac:dyDescent="0.35">
      <c r="A18" s="499" t="s">
        <v>39</v>
      </c>
      <c r="B18" s="82" t="s">
        <v>136</v>
      </c>
      <c r="C18" s="83">
        <f>SUM(C19:C28)</f>
        <v>29983.299999999996</v>
      </c>
      <c r="D18" s="84">
        <f t="shared" ref="D18:AD18" si="3">SUM(D19:D28)</f>
        <v>9113.6999999999989</v>
      </c>
      <c r="E18" s="85">
        <f t="shared" si="3"/>
        <v>39097</v>
      </c>
      <c r="F18" s="83">
        <f t="shared" si="3"/>
        <v>24795.1</v>
      </c>
      <c r="G18" s="84">
        <f t="shared" si="3"/>
        <v>5429.5</v>
      </c>
      <c r="H18" s="85">
        <f t="shared" si="3"/>
        <v>30224.600000000002</v>
      </c>
      <c r="I18" s="83">
        <f t="shared" si="3"/>
        <v>37123.599999999999</v>
      </c>
      <c r="J18" s="84">
        <f t="shared" si="3"/>
        <v>6821.9000000000005</v>
      </c>
      <c r="K18" s="85">
        <f t="shared" si="3"/>
        <v>43945.500000000007</v>
      </c>
      <c r="L18" s="83">
        <f t="shared" si="3"/>
        <v>32167.200000000004</v>
      </c>
      <c r="M18" s="84">
        <f t="shared" si="3"/>
        <v>8308.4</v>
      </c>
      <c r="N18" s="85">
        <f t="shared" si="3"/>
        <v>40475.599999999999</v>
      </c>
      <c r="O18" s="83">
        <f t="shared" si="3"/>
        <v>34253.599999999999</v>
      </c>
      <c r="P18" s="84">
        <f t="shared" si="3"/>
        <v>9727.1999999999989</v>
      </c>
      <c r="Q18" s="85">
        <f t="shared" si="3"/>
        <v>43980.700000000004</v>
      </c>
      <c r="R18" s="83">
        <f t="shared" si="3"/>
        <v>34625.799999999996</v>
      </c>
      <c r="S18" s="84">
        <f t="shared" si="3"/>
        <v>8482.0999999999985</v>
      </c>
      <c r="T18" s="85">
        <f t="shared" si="3"/>
        <v>43107.9</v>
      </c>
      <c r="U18" s="83">
        <f t="shared" si="3"/>
        <v>33474.000000000007</v>
      </c>
      <c r="V18" s="84">
        <f t="shared" si="3"/>
        <v>7375.2999999999993</v>
      </c>
      <c r="W18" s="85">
        <f t="shared" si="3"/>
        <v>40849.299999999996</v>
      </c>
      <c r="X18" s="83">
        <f t="shared" si="3"/>
        <v>28504.5</v>
      </c>
      <c r="Y18" s="84">
        <f t="shared" si="3"/>
        <v>5915</v>
      </c>
      <c r="Z18" s="85">
        <f t="shared" si="3"/>
        <v>34419.699999999997</v>
      </c>
      <c r="AA18" s="86">
        <f t="shared" si="3"/>
        <v>24808.799999999999</v>
      </c>
      <c r="AB18" s="86">
        <f t="shared" si="3"/>
        <v>5414.0999999999995</v>
      </c>
      <c r="AC18" s="154">
        <f t="shared" si="3"/>
        <v>30222.9</v>
      </c>
      <c r="AD18" s="160">
        <f t="shared" si="3"/>
        <v>28688.1</v>
      </c>
      <c r="AE18" s="86">
        <f t="shared" ref="AE18:AL18" si="4">SUM(AE19:AE28)</f>
        <v>5057</v>
      </c>
      <c r="AF18" s="154">
        <f t="shared" si="4"/>
        <v>33745.099999999991</v>
      </c>
      <c r="AG18" s="160">
        <f t="shared" si="4"/>
        <v>37462.860800000002</v>
      </c>
      <c r="AH18" s="86">
        <f t="shared" si="4"/>
        <v>9096.5632000000005</v>
      </c>
      <c r="AI18" s="87">
        <f t="shared" si="4"/>
        <v>46559.424299999999</v>
      </c>
      <c r="AJ18" s="160">
        <f t="shared" si="4"/>
        <v>36297.495599999995</v>
      </c>
      <c r="AK18" s="86">
        <f t="shared" si="4"/>
        <v>9653.0462000000007</v>
      </c>
      <c r="AL18" s="87">
        <f t="shared" si="4"/>
        <v>45950.541899999997</v>
      </c>
      <c r="AN18" s="193"/>
      <c r="AO18" s="193"/>
      <c r="AP18" s="193"/>
    </row>
    <row r="19" spans="1:42" ht="18" customHeight="1" x14ac:dyDescent="0.35">
      <c r="A19" s="499"/>
      <c r="B19" s="88" t="s">
        <v>16</v>
      </c>
      <c r="C19" s="89">
        <v>28.7</v>
      </c>
      <c r="D19" s="90">
        <v>48.2</v>
      </c>
      <c r="E19" s="91">
        <v>76.900000000000006</v>
      </c>
      <c r="F19" s="89">
        <v>26.7</v>
      </c>
      <c r="G19" s="90">
        <v>15.9</v>
      </c>
      <c r="H19" s="91">
        <v>42.6</v>
      </c>
      <c r="I19" s="89">
        <v>44.3</v>
      </c>
      <c r="J19" s="90">
        <v>30</v>
      </c>
      <c r="K19" s="91">
        <v>74.3</v>
      </c>
      <c r="L19" s="89">
        <v>31.5</v>
      </c>
      <c r="M19" s="90">
        <v>102.5</v>
      </c>
      <c r="N19" s="91">
        <v>134</v>
      </c>
      <c r="O19" s="89">
        <v>40.799999999999997</v>
      </c>
      <c r="P19" s="90">
        <v>16.100000000000001</v>
      </c>
      <c r="Q19" s="91">
        <v>56.9</v>
      </c>
      <c r="R19" s="89">
        <v>26.7</v>
      </c>
      <c r="S19" s="90">
        <v>13.4</v>
      </c>
      <c r="T19" s="91">
        <v>40.1</v>
      </c>
      <c r="U19" s="89">
        <v>25.6</v>
      </c>
      <c r="V19" s="90">
        <v>41.9</v>
      </c>
      <c r="W19" s="91">
        <v>67.5</v>
      </c>
      <c r="X19" s="89">
        <v>41.6</v>
      </c>
      <c r="Y19" s="90">
        <v>14.1</v>
      </c>
      <c r="Z19" s="91">
        <v>55.8</v>
      </c>
      <c r="AA19" s="92">
        <v>29.8</v>
      </c>
      <c r="AB19" s="92">
        <v>15.8</v>
      </c>
      <c r="AC19" s="152">
        <v>45.6</v>
      </c>
      <c r="AD19" s="158">
        <v>20.5</v>
      </c>
      <c r="AE19" s="92">
        <v>13.5</v>
      </c>
      <c r="AF19" s="152">
        <f t="shared" ref="AF19:AF28" si="5">SUM(AD19:AE19)</f>
        <v>34</v>
      </c>
      <c r="AG19" s="158">
        <v>23.648599999999998</v>
      </c>
      <c r="AH19" s="92">
        <v>15.5406</v>
      </c>
      <c r="AI19" s="93">
        <v>39.1892</v>
      </c>
      <c r="AJ19" s="158">
        <v>36.8523</v>
      </c>
      <c r="AK19" s="92">
        <v>15.112200000000001</v>
      </c>
      <c r="AL19" s="93">
        <v>51.964500000000001</v>
      </c>
      <c r="AN19" s="193"/>
      <c r="AO19" s="193"/>
      <c r="AP19" s="193"/>
    </row>
    <row r="20" spans="1:42" ht="18" customHeight="1" x14ac:dyDescent="0.35">
      <c r="A20" s="499"/>
      <c r="B20" s="88" t="s">
        <v>18</v>
      </c>
      <c r="C20" s="89">
        <v>0.8</v>
      </c>
      <c r="D20" s="90">
        <v>6.6</v>
      </c>
      <c r="E20" s="91">
        <v>7.3999999999999995</v>
      </c>
      <c r="F20" s="89">
        <v>7.4</v>
      </c>
      <c r="G20" s="90">
        <v>3.5</v>
      </c>
      <c r="H20" s="91">
        <v>10.9</v>
      </c>
      <c r="I20" s="89">
        <v>2.9</v>
      </c>
      <c r="J20" s="90">
        <v>6.2</v>
      </c>
      <c r="K20" s="91">
        <v>9.1</v>
      </c>
      <c r="L20" s="89">
        <v>2.1</v>
      </c>
      <c r="M20" s="90">
        <v>4.7</v>
      </c>
      <c r="N20" s="91">
        <v>6.8</v>
      </c>
      <c r="O20" s="89">
        <v>2.2999999999999998</v>
      </c>
      <c r="P20" s="90">
        <v>11.1</v>
      </c>
      <c r="Q20" s="91">
        <v>13.4</v>
      </c>
      <c r="R20" s="89">
        <v>0.2</v>
      </c>
      <c r="S20" s="90">
        <v>15.2</v>
      </c>
      <c r="T20" s="91">
        <v>15.399999999999999</v>
      </c>
      <c r="U20" s="89">
        <v>0.5</v>
      </c>
      <c r="V20" s="90">
        <v>10.6</v>
      </c>
      <c r="W20" s="91">
        <v>11.1</v>
      </c>
      <c r="X20" s="89">
        <v>15.8</v>
      </c>
      <c r="Y20" s="90">
        <v>2.8</v>
      </c>
      <c r="Z20" s="91">
        <v>18.7</v>
      </c>
      <c r="AA20" s="92">
        <v>53.8</v>
      </c>
      <c r="AB20" s="92">
        <v>4.0999999999999996</v>
      </c>
      <c r="AC20" s="152">
        <v>57.9</v>
      </c>
      <c r="AD20" s="158">
        <v>0.2</v>
      </c>
      <c r="AE20" s="92">
        <v>9.6999999999999993</v>
      </c>
      <c r="AF20" s="152">
        <f t="shared" si="5"/>
        <v>9.8999999999999986</v>
      </c>
      <c r="AG20" s="158">
        <v>127.9482</v>
      </c>
      <c r="AH20" s="92">
        <v>13.0793</v>
      </c>
      <c r="AI20" s="93">
        <v>141.0275</v>
      </c>
      <c r="AJ20" s="158">
        <v>98.229399999999998</v>
      </c>
      <c r="AK20" s="92">
        <v>16.311900000000001</v>
      </c>
      <c r="AL20" s="93">
        <v>114.54130000000001</v>
      </c>
      <c r="AN20" s="193"/>
      <c r="AO20" s="193"/>
      <c r="AP20" s="193"/>
    </row>
    <row r="21" spans="1:42" ht="18" customHeight="1" x14ac:dyDescent="0.35">
      <c r="A21" s="499"/>
      <c r="B21" s="88" t="s">
        <v>19</v>
      </c>
      <c r="C21" s="89">
        <v>2088.4</v>
      </c>
      <c r="D21" s="90">
        <v>811.9</v>
      </c>
      <c r="E21" s="91">
        <v>2900.3</v>
      </c>
      <c r="F21" s="89">
        <v>1470</v>
      </c>
      <c r="G21" s="90">
        <v>434.8</v>
      </c>
      <c r="H21" s="91">
        <v>1904.8</v>
      </c>
      <c r="I21" s="89">
        <v>1893.1</v>
      </c>
      <c r="J21" s="90">
        <v>613.70000000000005</v>
      </c>
      <c r="K21" s="91">
        <v>2506.8000000000002</v>
      </c>
      <c r="L21" s="89">
        <v>1713.2</v>
      </c>
      <c r="M21" s="90">
        <v>691.1</v>
      </c>
      <c r="N21" s="91">
        <v>2404.3000000000002</v>
      </c>
      <c r="O21" s="89">
        <v>1881.7</v>
      </c>
      <c r="P21" s="90">
        <v>698.9</v>
      </c>
      <c r="Q21" s="91">
        <v>2580.5</v>
      </c>
      <c r="R21" s="89">
        <v>1843.7</v>
      </c>
      <c r="S21" s="90">
        <v>573.4</v>
      </c>
      <c r="T21" s="91">
        <v>2417.1</v>
      </c>
      <c r="U21" s="89">
        <v>1929.9</v>
      </c>
      <c r="V21" s="90">
        <v>328.9</v>
      </c>
      <c r="W21" s="91">
        <v>2258.8000000000002</v>
      </c>
      <c r="X21" s="89">
        <v>1717.9</v>
      </c>
      <c r="Y21" s="90">
        <v>284.5</v>
      </c>
      <c r="Z21" s="91">
        <v>2002.3</v>
      </c>
      <c r="AA21" s="92">
        <v>1535.1</v>
      </c>
      <c r="AB21" s="92">
        <v>249.9</v>
      </c>
      <c r="AC21" s="152">
        <v>1785</v>
      </c>
      <c r="AD21" s="158">
        <v>2017.2</v>
      </c>
      <c r="AE21" s="92">
        <v>297.3</v>
      </c>
      <c r="AF21" s="152">
        <f t="shared" si="5"/>
        <v>2314.5</v>
      </c>
      <c r="AG21" s="158">
        <v>2213.7404999999999</v>
      </c>
      <c r="AH21" s="92">
        <v>369.34570000000002</v>
      </c>
      <c r="AI21" s="93">
        <v>2583.0862999999999</v>
      </c>
      <c r="AJ21" s="158">
        <v>1768.9681</v>
      </c>
      <c r="AK21" s="92">
        <v>347.48940000000005</v>
      </c>
      <c r="AL21" s="93">
        <v>2116.4576000000002</v>
      </c>
      <c r="AN21" s="193"/>
      <c r="AO21" s="193"/>
      <c r="AP21" s="193"/>
    </row>
    <row r="22" spans="1:42" ht="18" customHeight="1" x14ac:dyDescent="0.35">
      <c r="A22" s="499"/>
      <c r="B22" s="88" t="s">
        <v>20</v>
      </c>
      <c r="C22" s="89">
        <v>1317.3</v>
      </c>
      <c r="D22" s="90">
        <v>663.4</v>
      </c>
      <c r="E22" s="91">
        <v>1980.6999999999998</v>
      </c>
      <c r="F22" s="89">
        <v>752.2</v>
      </c>
      <c r="G22" s="90">
        <v>343</v>
      </c>
      <c r="H22" s="91">
        <v>1095.2</v>
      </c>
      <c r="I22" s="89">
        <v>514.79999999999995</v>
      </c>
      <c r="J22" s="90">
        <v>427.2</v>
      </c>
      <c r="K22" s="91">
        <v>942</v>
      </c>
      <c r="L22" s="89">
        <v>527.6</v>
      </c>
      <c r="M22" s="90">
        <v>418.3</v>
      </c>
      <c r="N22" s="91">
        <v>945.9</v>
      </c>
      <c r="O22" s="89">
        <v>863</v>
      </c>
      <c r="P22" s="90">
        <v>557</v>
      </c>
      <c r="Q22" s="91">
        <v>1420</v>
      </c>
      <c r="R22" s="89">
        <v>831.90000000000009</v>
      </c>
      <c r="S22" s="90">
        <v>499.5</v>
      </c>
      <c r="T22" s="91">
        <v>1331.4</v>
      </c>
      <c r="U22" s="89">
        <v>735.7</v>
      </c>
      <c r="V22" s="90">
        <v>432.6</v>
      </c>
      <c r="W22" s="91">
        <v>1168.3000000000002</v>
      </c>
      <c r="X22" s="89">
        <v>650.29999999999995</v>
      </c>
      <c r="Y22" s="90">
        <v>255</v>
      </c>
      <c r="Z22" s="91">
        <v>905.3</v>
      </c>
      <c r="AA22" s="92">
        <v>665.7</v>
      </c>
      <c r="AB22" s="92">
        <v>293.2</v>
      </c>
      <c r="AC22" s="152">
        <v>958.90000000000009</v>
      </c>
      <c r="AD22" s="158">
        <v>384.3</v>
      </c>
      <c r="AE22" s="92">
        <v>205.1</v>
      </c>
      <c r="AF22" s="152">
        <f t="shared" si="5"/>
        <v>589.4</v>
      </c>
      <c r="AG22" s="158">
        <v>1138.3714</v>
      </c>
      <c r="AH22" s="92">
        <v>510.54020000000003</v>
      </c>
      <c r="AI22" s="93">
        <v>1648.9116000000001</v>
      </c>
      <c r="AJ22" s="158">
        <v>1202.732</v>
      </c>
      <c r="AK22" s="92">
        <v>523.58540000000005</v>
      </c>
      <c r="AL22" s="93">
        <v>1726.3173999999999</v>
      </c>
      <c r="AN22" s="193"/>
      <c r="AO22" s="193"/>
      <c r="AP22" s="193"/>
    </row>
    <row r="23" spans="1:42" ht="18" customHeight="1" x14ac:dyDescent="0.35">
      <c r="A23" s="499"/>
      <c r="B23" s="88" t="s">
        <v>22</v>
      </c>
      <c r="C23" s="89">
        <v>8754.4</v>
      </c>
      <c r="D23" s="90">
        <v>2039.6999999999998</v>
      </c>
      <c r="E23" s="91">
        <v>10794.099999999999</v>
      </c>
      <c r="F23" s="89">
        <v>7763.3</v>
      </c>
      <c r="G23" s="90">
        <v>1310.5999999999999</v>
      </c>
      <c r="H23" s="91">
        <v>9073.9</v>
      </c>
      <c r="I23" s="89">
        <v>9880.7999999999993</v>
      </c>
      <c r="J23" s="90">
        <v>1237.7</v>
      </c>
      <c r="K23" s="91">
        <v>11118.5</v>
      </c>
      <c r="L23" s="89">
        <v>9392.4</v>
      </c>
      <c r="M23" s="90">
        <v>1965</v>
      </c>
      <c r="N23" s="91">
        <v>11357.4</v>
      </c>
      <c r="O23" s="89">
        <v>8315.9</v>
      </c>
      <c r="P23" s="90">
        <v>1959.1</v>
      </c>
      <c r="Q23" s="91">
        <v>10275</v>
      </c>
      <c r="R23" s="89">
        <v>7875.2</v>
      </c>
      <c r="S23" s="90">
        <v>2099.2999999999997</v>
      </c>
      <c r="T23" s="91">
        <v>9974.5</v>
      </c>
      <c r="U23" s="89">
        <v>7731</v>
      </c>
      <c r="V23" s="90">
        <v>1479.4</v>
      </c>
      <c r="W23" s="91">
        <v>9210.4</v>
      </c>
      <c r="X23" s="89">
        <v>6625.4</v>
      </c>
      <c r="Y23" s="90">
        <v>1389.1</v>
      </c>
      <c r="Z23" s="91">
        <v>8014.6</v>
      </c>
      <c r="AA23" s="92">
        <v>4898.7</v>
      </c>
      <c r="AB23" s="92">
        <v>1237.8</v>
      </c>
      <c r="AC23" s="152">
        <v>6136.5</v>
      </c>
      <c r="AD23" s="158">
        <v>5926.4</v>
      </c>
      <c r="AE23" s="92">
        <v>979.5</v>
      </c>
      <c r="AF23" s="152">
        <f t="shared" si="5"/>
        <v>6905.9</v>
      </c>
      <c r="AG23" s="158">
        <v>6785.8062</v>
      </c>
      <c r="AH23" s="92">
        <v>2099.9566</v>
      </c>
      <c r="AI23" s="93">
        <v>8885.7628000000004</v>
      </c>
      <c r="AJ23" s="158">
        <v>6781.5704999999998</v>
      </c>
      <c r="AK23" s="92">
        <v>2468.6758</v>
      </c>
      <c r="AL23" s="93">
        <v>9250.2463000000007</v>
      </c>
      <c r="AN23" s="193"/>
      <c r="AO23" s="193"/>
      <c r="AP23" s="193"/>
    </row>
    <row r="24" spans="1:42" ht="18" customHeight="1" x14ac:dyDescent="0.35">
      <c r="A24" s="499"/>
      <c r="B24" s="88" t="s">
        <v>23</v>
      </c>
      <c r="C24" s="89">
        <v>5189</v>
      </c>
      <c r="D24" s="90">
        <v>1785</v>
      </c>
      <c r="E24" s="91">
        <v>6974</v>
      </c>
      <c r="F24" s="89">
        <v>4108.8999999999996</v>
      </c>
      <c r="G24" s="90">
        <v>1157.7</v>
      </c>
      <c r="H24" s="91">
        <v>5266.5999999999995</v>
      </c>
      <c r="I24" s="89">
        <v>5111.8</v>
      </c>
      <c r="J24" s="90">
        <v>1192.2</v>
      </c>
      <c r="K24" s="91">
        <v>6304</v>
      </c>
      <c r="L24" s="89">
        <v>6344.1</v>
      </c>
      <c r="M24" s="90">
        <v>1458.9</v>
      </c>
      <c r="N24" s="91">
        <v>7803</v>
      </c>
      <c r="O24" s="89">
        <v>7386</v>
      </c>
      <c r="P24" s="90">
        <v>1577.1</v>
      </c>
      <c r="Q24" s="91">
        <v>8963.1</v>
      </c>
      <c r="R24" s="89">
        <v>8201.9</v>
      </c>
      <c r="S24" s="90">
        <v>1174.2</v>
      </c>
      <c r="T24" s="91">
        <v>9376.1</v>
      </c>
      <c r="U24" s="89">
        <v>7133.9000000000005</v>
      </c>
      <c r="V24" s="90">
        <v>1553.1</v>
      </c>
      <c r="W24" s="91">
        <v>8687</v>
      </c>
      <c r="X24" s="89">
        <v>6205.6</v>
      </c>
      <c r="Y24" s="90">
        <v>1335.1</v>
      </c>
      <c r="Z24" s="91">
        <v>7540.7000000000007</v>
      </c>
      <c r="AA24" s="92">
        <v>5488.1</v>
      </c>
      <c r="AB24" s="92">
        <v>1014.8</v>
      </c>
      <c r="AC24" s="152">
        <v>6502.9000000000005</v>
      </c>
      <c r="AD24" s="158">
        <v>6081.3</v>
      </c>
      <c r="AE24" s="92">
        <v>818.6</v>
      </c>
      <c r="AF24" s="152">
        <f t="shared" si="5"/>
        <v>6899.9000000000005</v>
      </c>
      <c r="AG24" s="158">
        <v>6991.5555000000004</v>
      </c>
      <c r="AH24" s="92">
        <v>1769.4933999999998</v>
      </c>
      <c r="AI24" s="93">
        <v>8761.0490000000009</v>
      </c>
      <c r="AJ24" s="158">
        <v>7019.5454</v>
      </c>
      <c r="AK24" s="92">
        <v>1645.1105</v>
      </c>
      <c r="AL24" s="93">
        <v>8664.6558999999997</v>
      </c>
      <c r="AN24" s="193"/>
      <c r="AO24" s="193"/>
      <c r="AP24" s="193"/>
    </row>
    <row r="25" spans="1:42" ht="18" customHeight="1" x14ac:dyDescent="0.35">
      <c r="A25" s="499"/>
      <c r="B25" s="88" t="s">
        <v>24</v>
      </c>
      <c r="C25" s="89">
        <v>9747.5999999999985</v>
      </c>
      <c r="D25" s="90">
        <v>997.8</v>
      </c>
      <c r="E25" s="91">
        <v>10745.399999999998</v>
      </c>
      <c r="F25" s="89">
        <v>8401.2999999999993</v>
      </c>
      <c r="G25" s="90">
        <v>569.6</v>
      </c>
      <c r="H25" s="91">
        <v>8970.9</v>
      </c>
      <c r="I25" s="89">
        <v>10323.299999999999</v>
      </c>
      <c r="J25" s="90">
        <v>654.9</v>
      </c>
      <c r="K25" s="91">
        <v>10978.2</v>
      </c>
      <c r="L25" s="89">
        <v>11577.5</v>
      </c>
      <c r="M25" s="90">
        <v>855.4</v>
      </c>
      <c r="N25" s="91">
        <v>12432.9</v>
      </c>
      <c r="O25" s="89">
        <v>12238</v>
      </c>
      <c r="P25" s="90">
        <v>1870</v>
      </c>
      <c r="Q25" s="91">
        <v>14108</v>
      </c>
      <c r="R25" s="89">
        <v>12643.1</v>
      </c>
      <c r="S25" s="90">
        <v>1027.5</v>
      </c>
      <c r="T25" s="91">
        <v>13670.6</v>
      </c>
      <c r="U25" s="89">
        <v>12741.199999999999</v>
      </c>
      <c r="V25" s="90">
        <v>695.7</v>
      </c>
      <c r="W25" s="91">
        <v>13436.9</v>
      </c>
      <c r="X25" s="89">
        <v>10159.9</v>
      </c>
      <c r="Y25" s="90">
        <v>502.8</v>
      </c>
      <c r="Z25" s="91">
        <v>10662.699999999999</v>
      </c>
      <c r="AA25" s="92">
        <v>9602.9</v>
      </c>
      <c r="AB25" s="92">
        <v>501.2</v>
      </c>
      <c r="AC25" s="152">
        <v>10104.1</v>
      </c>
      <c r="AD25" s="158">
        <v>12230.3</v>
      </c>
      <c r="AE25" s="92">
        <v>560.79999999999995</v>
      </c>
      <c r="AF25" s="152">
        <f t="shared" si="5"/>
        <v>12791.099999999999</v>
      </c>
      <c r="AG25" s="158">
        <v>16435.617200000001</v>
      </c>
      <c r="AH25" s="92">
        <v>892.62890000000004</v>
      </c>
      <c r="AI25" s="93">
        <v>17328.2461</v>
      </c>
      <c r="AJ25" s="158">
        <v>14873.7117</v>
      </c>
      <c r="AK25" s="92">
        <v>864.64490000000001</v>
      </c>
      <c r="AL25" s="93">
        <v>15738.3565</v>
      </c>
      <c r="AN25" s="193"/>
      <c r="AO25" s="193"/>
      <c r="AP25" s="193"/>
    </row>
    <row r="26" spans="1:42" ht="18" customHeight="1" x14ac:dyDescent="0.35">
      <c r="A26" s="499"/>
      <c r="B26" s="88" t="s">
        <v>25</v>
      </c>
      <c r="C26" s="89">
        <v>1563.8</v>
      </c>
      <c r="D26" s="90">
        <v>1838.6</v>
      </c>
      <c r="E26" s="91">
        <v>3402.3999999999996</v>
      </c>
      <c r="F26" s="89">
        <v>1202.5</v>
      </c>
      <c r="G26" s="90">
        <v>1043.2</v>
      </c>
      <c r="H26" s="91">
        <v>2245.6999999999998</v>
      </c>
      <c r="I26" s="89">
        <v>1680.9</v>
      </c>
      <c r="J26" s="90">
        <v>2071.1</v>
      </c>
      <c r="K26" s="91">
        <v>3752</v>
      </c>
      <c r="L26" s="89">
        <v>1349.2</v>
      </c>
      <c r="M26" s="90">
        <v>2293.1999999999998</v>
      </c>
      <c r="N26" s="91">
        <v>3642.4</v>
      </c>
      <c r="O26" s="89">
        <v>1831.2</v>
      </c>
      <c r="P26" s="90">
        <v>2286.8000000000002</v>
      </c>
      <c r="Q26" s="91">
        <v>4118</v>
      </c>
      <c r="R26" s="89">
        <v>1693.6</v>
      </c>
      <c r="S26" s="90">
        <v>2162.1999999999998</v>
      </c>
      <c r="T26" s="91">
        <v>3855.7999999999997</v>
      </c>
      <c r="U26" s="89">
        <v>1893.8</v>
      </c>
      <c r="V26" s="90">
        <v>1934.8999999999999</v>
      </c>
      <c r="W26" s="91">
        <v>3828.7</v>
      </c>
      <c r="X26" s="89">
        <v>1889.3</v>
      </c>
      <c r="Y26" s="90">
        <v>1248.5</v>
      </c>
      <c r="Z26" s="91">
        <v>3137.8</v>
      </c>
      <c r="AA26" s="92">
        <v>1805.2</v>
      </c>
      <c r="AB26" s="92">
        <v>1570</v>
      </c>
      <c r="AC26" s="152">
        <v>3375.2</v>
      </c>
      <c r="AD26" s="158">
        <v>1542</v>
      </c>
      <c r="AE26" s="92">
        <v>1796</v>
      </c>
      <c r="AF26" s="152">
        <f t="shared" si="5"/>
        <v>3338</v>
      </c>
      <c r="AG26" s="158">
        <v>2597.0761000000002</v>
      </c>
      <c r="AH26" s="92">
        <v>2703.4272000000001</v>
      </c>
      <c r="AI26" s="93">
        <v>5300.5032999999994</v>
      </c>
      <c r="AJ26" s="158">
        <v>3191.9929999999999</v>
      </c>
      <c r="AK26" s="92">
        <v>2913.0084999999999</v>
      </c>
      <c r="AL26" s="93">
        <v>6105.0015000000003</v>
      </c>
      <c r="AN26" s="193"/>
      <c r="AO26" s="193"/>
      <c r="AP26" s="193"/>
    </row>
    <row r="27" spans="1:42" ht="18" customHeight="1" x14ac:dyDescent="0.35">
      <c r="A27" s="499"/>
      <c r="B27" s="88" t="s">
        <v>26</v>
      </c>
      <c r="C27" s="89">
        <v>558.20000000000005</v>
      </c>
      <c r="D27" s="90">
        <v>724.2</v>
      </c>
      <c r="E27" s="91">
        <v>1282.4000000000001</v>
      </c>
      <c r="F27" s="89">
        <v>414.2</v>
      </c>
      <c r="G27" s="90">
        <v>389.7</v>
      </c>
      <c r="H27" s="91">
        <v>803.9</v>
      </c>
      <c r="I27" s="89">
        <v>6912</v>
      </c>
      <c r="J27" s="90">
        <v>424.3</v>
      </c>
      <c r="K27" s="91">
        <v>7336.3</v>
      </c>
      <c r="L27" s="89">
        <v>514.70000000000005</v>
      </c>
      <c r="M27" s="90">
        <v>395</v>
      </c>
      <c r="N27" s="91">
        <v>909.7</v>
      </c>
      <c r="O27" s="89">
        <v>814.7</v>
      </c>
      <c r="P27" s="90">
        <v>517.20000000000005</v>
      </c>
      <c r="Q27" s="91">
        <v>1331.9</v>
      </c>
      <c r="R27" s="89">
        <v>869.6</v>
      </c>
      <c r="S27" s="90">
        <v>522.9</v>
      </c>
      <c r="T27" s="91">
        <v>1392.5</v>
      </c>
      <c r="U27" s="89">
        <v>842.5</v>
      </c>
      <c r="V27" s="90">
        <v>428.5</v>
      </c>
      <c r="W27" s="91">
        <v>1271</v>
      </c>
      <c r="X27" s="89">
        <v>892.8</v>
      </c>
      <c r="Y27" s="90">
        <v>314.8</v>
      </c>
      <c r="Z27" s="91">
        <v>1207.5999999999999</v>
      </c>
      <c r="AA27" s="92">
        <v>498.7</v>
      </c>
      <c r="AB27" s="92">
        <v>269</v>
      </c>
      <c r="AC27" s="152">
        <v>767.7</v>
      </c>
      <c r="AD27" s="158">
        <v>348.3</v>
      </c>
      <c r="AE27" s="92">
        <v>214.9</v>
      </c>
      <c r="AF27" s="152">
        <f t="shared" si="5"/>
        <v>563.20000000000005</v>
      </c>
      <c r="AG27" s="158">
        <v>827.97460000000001</v>
      </c>
      <c r="AH27" s="92">
        <v>397.04669999999999</v>
      </c>
      <c r="AI27" s="93">
        <v>1225.0213999999999</v>
      </c>
      <c r="AJ27" s="158">
        <v>1009.8595</v>
      </c>
      <c r="AK27" s="92">
        <v>472.20960000000002</v>
      </c>
      <c r="AL27" s="93">
        <v>1482.0691000000002</v>
      </c>
      <c r="AN27" s="193"/>
      <c r="AO27" s="193"/>
      <c r="AP27" s="193"/>
    </row>
    <row r="28" spans="1:42" ht="18" customHeight="1" thickBot="1" x14ac:dyDescent="0.4">
      <c r="A28" s="507"/>
      <c r="B28" s="146" t="s">
        <v>27</v>
      </c>
      <c r="C28" s="100">
        <v>735.1</v>
      </c>
      <c r="D28" s="101">
        <v>198.3</v>
      </c>
      <c r="E28" s="102">
        <v>933.40000000000009</v>
      </c>
      <c r="F28" s="100">
        <v>648.6</v>
      </c>
      <c r="G28" s="101">
        <v>161.5</v>
      </c>
      <c r="H28" s="102">
        <v>810.1</v>
      </c>
      <c r="I28" s="100">
        <v>759.7</v>
      </c>
      <c r="J28" s="101">
        <v>164.6</v>
      </c>
      <c r="K28" s="102">
        <v>924.3</v>
      </c>
      <c r="L28" s="100">
        <v>714.9</v>
      </c>
      <c r="M28" s="101">
        <v>124.3</v>
      </c>
      <c r="N28" s="102">
        <v>839.2</v>
      </c>
      <c r="O28" s="100">
        <v>880</v>
      </c>
      <c r="P28" s="101">
        <v>233.9</v>
      </c>
      <c r="Q28" s="102">
        <v>1113.9000000000001</v>
      </c>
      <c r="R28" s="100">
        <v>639.9</v>
      </c>
      <c r="S28" s="101">
        <v>394.5</v>
      </c>
      <c r="T28" s="102">
        <v>1034.4000000000001</v>
      </c>
      <c r="U28" s="100">
        <v>439.90000000000003</v>
      </c>
      <c r="V28" s="101">
        <v>469.7</v>
      </c>
      <c r="W28" s="102">
        <v>909.6</v>
      </c>
      <c r="X28" s="100">
        <v>305.89999999999998</v>
      </c>
      <c r="Y28" s="101">
        <v>568.29999999999995</v>
      </c>
      <c r="Z28" s="102">
        <v>874.19999999999993</v>
      </c>
      <c r="AA28" s="103">
        <v>230.8</v>
      </c>
      <c r="AB28" s="103">
        <v>258.3</v>
      </c>
      <c r="AC28" s="155">
        <v>489.1</v>
      </c>
      <c r="AD28" s="161">
        <v>137.6</v>
      </c>
      <c r="AE28" s="103">
        <v>161.6</v>
      </c>
      <c r="AF28" s="155">
        <f t="shared" si="5"/>
        <v>299.2</v>
      </c>
      <c r="AG28" s="161">
        <v>321.1225</v>
      </c>
      <c r="AH28" s="103">
        <v>325.50460000000004</v>
      </c>
      <c r="AI28" s="104">
        <v>646.62709999999993</v>
      </c>
      <c r="AJ28" s="161">
        <v>314.03370000000001</v>
      </c>
      <c r="AK28" s="103">
        <v>386.89800000000002</v>
      </c>
      <c r="AL28" s="104">
        <v>700.93180000000007</v>
      </c>
      <c r="AN28" s="193"/>
      <c r="AO28" s="193"/>
      <c r="AP28" s="193"/>
    </row>
    <row r="29" spans="1:42" ht="15" customHeight="1" x14ac:dyDescent="0.15">
      <c r="A29" s="7" t="s">
        <v>275</v>
      </c>
      <c r="Y29" s="8"/>
      <c r="AB29" s="8"/>
      <c r="AE29" s="8"/>
      <c r="AH29" s="8"/>
      <c r="AK29" s="8"/>
      <c r="AN29" s="193"/>
      <c r="AO29" s="193"/>
      <c r="AP29" s="193"/>
    </row>
    <row r="30" spans="1:42" ht="15" customHeight="1" x14ac:dyDescent="0.15">
      <c r="A30" s="106" t="s">
        <v>276</v>
      </c>
      <c r="Y30" s="8"/>
      <c r="AB30" s="8"/>
      <c r="AE30" s="8"/>
      <c r="AH30" s="8"/>
      <c r="AK30" s="8"/>
      <c r="AN30" s="193"/>
      <c r="AO30" s="193"/>
      <c r="AP30" s="193"/>
    </row>
    <row r="31" spans="1:42" ht="15" customHeight="1" x14ac:dyDescent="0.15">
      <c r="A31" s="181" t="s">
        <v>330</v>
      </c>
    </row>
    <row r="32" spans="1:42" ht="15" customHeight="1" x14ac:dyDescent="0.15">
      <c r="A32" s="64"/>
    </row>
    <row r="36" spans="3:38" x14ac:dyDescent="0.1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row>
    <row r="51" spans="25:27" x14ac:dyDescent="0.15">
      <c r="Y51" s="7" t="s">
        <v>234</v>
      </c>
      <c r="Z51" s="7">
        <v>29194.2</v>
      </c>
      <c r="AA51" s="7">
        <v>6817.5</v>
      </c>
    </row>
    <row r="52" spans="25:27" x14ac:dyDescent="0.15">
      <c r="Y52" s="7" t="s">
        <v>235</v>
      </c>
      <c r="Z52" s="7">
        <v>950</v>
      </c>
      <c r="AA52" s="7">
        <v>104.8</v>
      </c>
    </row>
    <row r="53" spans="25:27" x14ac:dyDescent="0.15">
      <c r="Y53" s="7" t="s">
        <v>236</v>
      </c>
      <c r="Z53" s="7">
        <v>4643</v>
      </c>
      <c r="AA53" s="7">
        <v>271.5</v>
      </c>
    </row>
    <row r="54" spans="25:27" x14ac:dyDescent="0.15">
      <c r="Y54" s="7" t="s">
        <v>237</v>
      </c>
      <c r="Z54" s="7">
        <v>433.5</v>
      </c>
      <c r="AA54" s="7">
        <v>548.20000000000005</v>
      </c>
    </row>
    <row r="55" spans="25:27" x14ac:dyDescent="0.15">
      <c r="Y55" s="7" t="s">
        <v>238</v>
      </c>
      <c r="Z55" s="7">
        <v>842.9</v>
      </c>
      <c r="AA55" s="7">
        <v>74</v>
      </c>
    </row>
    <row r="56" spans="25:27" x14ac:dyDescent="0.15">
      <c r="Y56" s="7" t="s">
        <v>239</v>
      </c>
      <c r="Z56" s="7">
        <v>3415.7</v>
      </c>
      <c r="AA56" s="7">
        <v>4131.5</v>
      </c>
    </row>
    <row r="57" spans="25:27" x14ac:dyDescent="0.15">
      <c r="Y57" s="7" t="s">
        <v>240</v>
      </c>
      <c r="Z57" s="7">
        <v>2574.1</v>
      </c>
      <c r="AA57" s="7">
        <v>534.79999999999995</v>
      </c>
    </row>
    <row r="58" spans="25:27" x14ac:dyDescent="0.15">
      <c r="Y58" s="7" t="s">
        <v>241</v>
      </c>
      <c r="Z58" s="7">
        <v>369.2</v>
      </c>
      <c r="AA58" s="7">
        <v>312.7</v>
      </c>
    </row>
    <row r="59" spans="25:27" x14ac:dyDescent="0.15">
      <c r="Y59" s="7" t="s">
        <v>242</v>
      </c>
      <c r="Z59" s="7">
        <v>408.3</v>
      </c>
      <c r="AA59" s="7">
        <v>65.2</v>
      </c>
    </row>
    <row r="60" spans="25:27" x14ac:dyDescent="0.15">
      <c r="Y60" s="7" t="s">
        <v>243</v>
      </c>
      <c r="Z60" s="7">
        <v>15272.7</v>
      </c>
      <c r="AA60" s="7">
        <v>690.3</v>
      </c>
    </row>
    <row r="61" spans="25:27" x14ac:dyDescent="0.15">
      <c r="Y61" s="7" t="s">
        <v>244</v>
      </c>
      <c r="Z61" s="7">
        <v>151.6</v>
      </c>
      <c r="AA61" s="7">
        <v>29.1</v>
      </c>
    </row>
    <row r="62" spans="25:27" x14ac:dyDescent="0.15">
      <c r="Y62" s="7" t="s">
        <v>245</v>
      </c>
      <c r="Z62" s="7">
        <v>133.19999999999999</v>
      </c>
      <c r="AA62" s="7">
        <v>55.3</v>
      </c>
    </row>
    <row r="64" spans="25:27" x14ac:dyDescent="0.15">
      <c r="Y64" s="7" t="s">
        <v>223</v>
      </c>
      <c r="Z64" s="7">
        <v>37751.199999999997</v>
      </c>
      <c r="AA64" s="7">
        <v>9088.6</v>
      </c>
    </row>
    <row r="65" spans="25:27" x14ac:dyDescent="0.15">
      <c r="Y65" s="7" t="s">
        <v>224</v>
      </c>
      <c r="Z65" s="7">
        <v>22</v>
      </c>
      <c r="AA65" s="7">
        <v>15.5</v>
      </c>
    </row>
    <row r="66" spans="25:27" x14ac:dyDescent="0.15">
      <c r="Y66" s="7" t="s">
        <v>225</v>
      </c>
      <c r="Z66" s="7">
        <v>117.1</v>
      </c>
      <c r="AA66" s="7">
        <v>13.1</v>
      </c>
    </row>
    <row r="67" spans="25:27" x14ac:dyDescent="0.15">
      <c r="Y67" s="7" t="s">
        <v>226</v>
      </c>
      <c r="Z67" s="7">
        <v>2337.1999999999998</v>
      </c>
      <c r="AA67" s="7">
        <v>369.2</v>
      </c>
    </row>
    <row r="68" spans="25:27" x14ac:dyDescent="0.15">
      <c r="Y68" s="7" t="s">
        <v>227</v>
      </c>
      <c r="Z68" s="7">
        <v>1135</v>
      </c>
      <c r="AA68" s="7">
        <v>504.2</v>
      </c>
    </row>
    <row r="69" spans="25:27" x14ac:dyDescent="0.15">
      <c r="Y69" s="7" t="s">
        <v>228</v>
      </c>
      <c r="Z69" s="7">
        <v>6896.4</v>
      </c>
      <c r="AA69" s="7">
        <v>2106</v>
      </c>
    </row>
    <row r="70" spans="25:27" x14ac:dyDescent="0.15">
      <c r="Y70" s="7" t="s">
        <v>229</v>
      </c>
      <c r="Z70" s="7">
        <v>7064.6</v>
      </c>
      <c r="AA70" s="7">
        <v>1769.5</v>
      </c>
    </row>
    <row r="71" spans="25:27" x14ac:dyDescent="0.15">
      <c r="Y71" s="7" t="s">
        <v>230</v>
      </c>
      <c r="Z71" s="7">
        <v>16444.7</v>
      </c>
      <c r="AA71" s="7">
        <v>892.3</v>
      </c>
    </row>
    <row r="72" spans="25:27" x14ac:dyDescent="0.15">
      <c r="Y72" s="7" t="s">
        <v>231</v>
      </c>
      <c r="Z72" s="7">
        <v>2588.6999999999998</v>
      </c>
      <c r="AA72" s="7">
        <v>2698.7</v>
      </c>
    </row>
    <row r="73" spans="25:27" x14ac:dyDescent="0.15">
      <c r="Y73" s="7" t="s">
        <v>232</v>
      </c>
      <c r="Z73" s="7">
        <v>824.5</v>
      </c>
      <c r="AA73" s="7">
        <v>395.8</v>
      </c>
    </row>
    <row r="74" spans="25:27" x14ac:dyDescent="0.15">
      <c r="Y74" s="7" t="s">
        <v>233</v>
      </c>
      <c r="Z74" s="7">
        <v>321.10000000000002</v>
      </c>
      <c r="AA74" s="7">
        <v>324.10000000000002</v>
      </c>
    </row>
  </sheetData>
  <mergeCells count="15">
    <mergeCell ref="A6:A17"/>
    <mergeCell ref="A18:A28"/>
    <mergeCell ref="AJ3:AL3"/>
    <mergeCell ref="AD3:AF3"/>
    <mergeCell ref="C3:E3"/>
    <mergeCell ref="F3:H3"/>
    <mergeCell ref="I3:K3"/>
    <mergeCell ref="A3:B4"/>
    <mergeCell ref="R3:T3"/>
    <mergeCell ref="O3:Q3"/>
    <mergeCell ref="L3:N3"/>
    <mergeCell ref="X3:Z3"/>
    <mergeCell ref="U3:W3"/>
    <mergeCell ref="AA3:AC3"/>
    <mergeCell ref="AG3:AI3"/>
  </mergeCells>
  <phoneticPr fontId="3"/>
  <pageMargins left="0.43307086614173229" right="0.19685039370078741" top="0.74803149606299213" bottom="0.74803149606299213" header="0.31496062992125984" footer="0.31496062992125984"/>
  <pageSetup paperSize="8" scale="46" orientation="landscape" verticalDpi="1200" r:id="rId1"/>
  <ignoredErrors>
    <ignoredError sqref="AF7:AF15 AF19 AF20:AF22 AF23:AF2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60"/>
  <sheetViews>
    <sheetView workbookViewId="0">
      <pane xSplit="2" ySplit="1" topLeftCell="C38" activePane="bottomRight" state="frozen"/>
      <selection pane="topRight" activeCell="C1" sqref="C1"/>
      <selection pane="bottomLeft" activeCell="A2" sqref="A2"/>
      <selection pane="bottomRight" activeCell="C47" sqref="C47"/>
    </sheetView>
  </sheetViews>
  <sheetFormatPr defaultColWidth="9" defaultRowHeight="15" x14ac:dyDescent="0.15"/>
  <cols>
    <col min="1" max="1" width="7.25" style="17" customWidth="1"/>
    <col min="2" max="2" width="40" style="107" bestFit="1" customWidth="1"/>
    <col min="3" max="3" width="35.5" style="15" bestFit="1" customWidth="1"/>
    <col min="4" max="4" width="41" style="15" bestFit="1" customWidth="1"/>
    <col min="5" max="5" width="25" style="15" bestFit="1" customWidth="1"/>
    <col min="6" max="6" width="15" style="15" customWidth="1"/>
    <col min="7" max="7" width="23" style="15" bestFit="1" customWidth="1"/>
    <col min="8" max="16384" width="9" style="107"/>
  </cols>
  <sheetData>
    <row r="1" spans="1:9" ht="18" x14ac:dyDescent="0.15">
      <c r="A1" s="15" t="s">
        <v>70</v>
      </c>
    </row>
    <row r="2" spans="1:9" ht="18" x14ac:dyDescent="0.15">
      <c r="A2" s="274">
        <v>1</v>
      </c>
      <c r="B2" s="275" t="s">
        <v>32</v>
      </c>
      <c r="C2" s="286" t="s">
        <v>282</v>
      </c>
      <c r="D2" s="290" t="s">
        <v>159</v>
      </c>
      <c r="E2" s="286" t="s">
        <v>248</v>
      </c>
      <c r="F2" s="286" t="s">
        <v>249</v>
      </c>
      <c r="G2" s="277">
        <v>44119</v>
      </c>
      <c r="H2" s="287" t="s">
        <v>195</v>
      </c>
      <c r="I2" s="287" t="s">
        <v>250</v>
      </c>
    </row>
    <row r="3" spans="1:9" ht="18" x14ac:dyDescent="0.15">
      <c r="A3" s="274">
        <v>2</v>
      </c>
      <c r="B3" s="275" t="s">
        <v>251</v>
      </c>
      <c r="C3" s="276" t="s">
        <v>83</v>
      </c>
      <c r="D3" s="290"/>
      <c r="E3" s="286"/>
      <c r="F3" s="286"/>
      <c r="G3" s="277">
        <v>44121</v>
      </c>
      <c r="H3" s="287"/>
      <c r="I3" s="287"/>
    </row>
    <row r="4" spans="1:9" x14ac:dyDescent="0.15">
      <c r="C4" s="195"/>
      <c r="D4" s="28"/>
      <c r="E4" s="195"/>
      <c r="F4" s="195"/>
      <c r="G4" s="14"/>
      <c r="H4" s="108"/>
      <c r="I4" s="108"/>
    </row>
    <row r="5" spans="1:9" x14ac:dyDescent="0.15">
      <c r="C5" s="195"/>
      <c r="D5" s="28"/>
      <c r="E5" s="195"/>
      <c r="F5" s="195"/>
      <c r="G5" s="14"/>
      <c r="H5" s="108"/>
      <c r="I5" s="108"/>
    </row>
    <row r="6" spans="1:9" ht="18" x14ac:dyDescent="0.15">
      <c r="A6" s="291">
        <v>2</v>
      </c>
      <c r="B6" s="292" t="s">
        <v>28</v>
      </c>
      <c r="C6" s="285" t="s">
        <v>252</v>
      </c>
      <c r="D6" s="285" t="s">
        <v>253</v>
      </c>
      <c r="E6" s="277">
        <v>44121</v>
      </c>
      <c r="F6" s="282"/>
      <c r="G6" s="282"/>
      <c r="H6" s="287"/>
      <c r="I6" s="275"/>
    </row>
    <row r="7" spans="1:9" ht="18" x14ac:dyDescent="0.15">
      <c r="A7" s="274">
        <v>3</v>
      </c>
      <c r="B7" s="275" t="s">
        <v>68</v>
      </c>
      <c r="C7" s="276" t="s">
        <v>277</v>
      </c>
      <c r="D7" s="276" t="s">
        <v>278</v>
      </c>
      <c r="E7" s="277">
        <v>44119</v>
      </c>
      <c r="F7" s="282"/>
    </row>
    <row r="8" spans="1:9" ht="18" x14ac:dyDescent="0.15">
      <c r="A8" s="274"/>
      <c r="B8" s="275" t="s">
        <v>69</v>
      </c>
      <c r="C8" s="284" t="s">
        <v>71</v>
      </c>
      <c r="D8" s="285"/>
      <c r="E8" s="277"/>
      <c r="F8" s="282"/>
    </row>
    <row r="9" spans="1:9" ht="18" x14ac:dyDescent="0.15">
      <c r="A9" s="274"/>
      <c r="B9" s="275" t="s">
        <v>74</v>
      </c>
      <c r="C9" s="284" t="s">
        <v>73</v>
      </c>
      <c r="D9" s="285"/>
      <c r="E9" s="277"/>
      <c r="F9" s="282"/>
    </row>
    <row r="10" spans="1:9" ht="18" x14ac:dyDescent="0.15">
      <c r="A10" s="274"/>
      <c r="B10" s="275" t="s">
        <v>75</v>
      </c>
      <c r="C10" s="276" t="s">
        <v>279</v>
      </c>
      <c r="D10" s="281" t="s">
        <v>280</v>
      </c>
      <c r="E10" s="277">
        <v>44119</v>
      </c>
      <c r="F10" s="282"/>
    </row>
    <row r="11" spans="1:9" ht="18" x14ac:dyDescent="0.15">
      <c r="A11" s="274">
        <v>4</v>
      </c>
      <c r="B11" s="275" t="s">
        <v>97</v>
      </c>
      <c r="C11" s="276" t="s">
        <v>83</v>
      </c>
      <c r="D11" s="287" t="s">
        <v>254</v>
      </c>
      <c r="E11" s="277">
        <v>44120</v>
      </c>
      <c r="F11" s="282"/>
    </row>
    <row r="12" spans="1:9" ht="18" x14ac:dyDescent="0.15">
      <c r="A12" s="274"/>
      <c r="B12" s="275" t="s">
        <v>98</v>
      </c>
      <c r="C12" s="285" t="s">
        <v>171</v>
      </c>
      <c r="D12" s="277">
        <v>44120</v>
      </c>
      <c r="E12" s="277"/>
      <c r="F12" s="282"/>
    </row>
    <row r="13" spans="1:9" ht="18" x14ac:dyDescent="0.15">
      <c r="A13" s="274">
        <v>5</v>
      </c>
      <c r="B13" s="275" t="s">
        <v>99</v>
      </c>
      <c r="C13" s="276" t="s">
        <v>286</v>
      </c>
      <c r="D13" s="276" t="s">
        <v>285</v>
      </c>
      <c r="E13" s="276" t="s">
        <v>284</v>
      </c>
      <c r="F13" s="277">
        <v>44119</v>
      </c>
    </row>
    <row r="14" spans="1:9" ht="18" x14ac:dyDescent="0.15">
      <c r="A14" s="274">
        <v>6</v>
      </c>
      <c r="B14" s="275" t="s">
        <v>100</v>
      </c>
      <c r="C14" s="276" t="s">
        <v>287</v>
      </c>
      <c r="D14" s="288"/>
      <c r="E14" s="277">
        <v>44120</v>
      </c>
      <c r="F14" s="282"/>
    </row>
    <row r="15" spans="1:9" ht="18" x14ac:dyDescent="0.15">
      <c r="A15" s="274">
        <v>7</v>
      </c>
      <c r="B15" s="275" t="s">
        <v>255</v>
      </c>
      <c r="C15" s="286" t="s">
        <v>83</v>
      </c>
      <c r="D15" s="276" t="s">
        <v>288</v>
      </c>
      <c r="E15" s="277">
        <v>44121</v>
      </c>
      <c r="F15" s="277" t="s">
        <v>289</v>
      </c>
    </row>
    <row r="16" spans="1:9" ht="18" x14ac:dyDescent="0.15">
      <c r="A16" s="274"/>
      <c r="B16" s="275" t="s">
        <v>256</v>
      </c>
      <c r="C16" s="286" t="s">
        <v>162</v>
      </c>
      <c r="D16" s="285"/>
      <c r="E16" s="277">
        <v>44121</v>
      </c>
      <c r="F16" s="282"/>
    </row>
    <row r="17" spans="1:6" ht="18" x14ac:dyDescent="0.15">
      <c r="A17" s="274">
        <v>8</v>
      </c>
      <c r="B17" s="275" t="s">
        <v>101</v>
      </c>
      <c r="C17" s="286" t="s">
        <v>85</v>
      </c>
      <c r="D17" s="285" t="s">
        <v>257</v>
      </c>
      <c r="E17" s="277">
        <v>44121</v>
      </c>
      <c r="F17" s="282"/>
    </row>
    <row r="18" spans="1:6" ht="18" x14ac:dyDescent="0.15">
      <c r="A18" s="274"/>
      <c r="B18" s="275" t="s">
        <v>102</v>
      </c>
      <c r="C18" s="276" t="s">
        <v>290</v>
      </c>
      <c r="D18" s="286" t="s">
        <v>162</v>
      </c>
      <c r="E18" s="277">
        <v>44121</v>
      </c>
      <c r="F18" s="282"/>
    </row>
    <row r="19" spans="1:6" ht="18" x14ac:dyDescent="0.15">
      <c r="A19" s="274">
        <v>9</v>
      </c>
      <c r="B19" s="275" t="s">
        <v>103</v>
      </c>
      <c r="C19" s="276" t="s">
        <v>85</v>
      </c>
      <c r="D19" s="277">
        <v>44121</v>
      </c>
      <c r="E19" s="282"/>
      <c r="F19" s="282"/>
    </row>
    <row r="20" spans="1:6" ht="18" x14ac:dyDescent="0.15">
      <c r="A20" s="274">
        <v>10</v>
      </c>
      <c r="B20" s="304" t="s">
        <v>104</v>
      </c>
      <c r="C20" s="305" t="s">
        <v>89</v>
      </c>
      <c r="D20" s="303">
        <v>44124</v>
      </c>
      <c r="E20" s="290"/>
      <c r="F20" s="282"/>
    </row>
    <row r="21" spans="1:6" ht="18" x14ac:dyDescent="0.15">
      <c r="A21" s="274">
        <v>10</v>
      </c>
      <c r="B21" s="275" t="s">
        <v>258</v>
      </c>
      <c r="C21" s="276" t="s">
        <v>83</v>
      </c>
      <c r="D21" s="277">
        <v>44121</v>
      </c>
      <c r="E21" s="290"/>
      <c r="F21" s="282"/>
    </row>
    <row r="22" spans="1:6" ht="18" x14ac:dyDescent="0.15">
      <c r="A22" s="274">
        <v>11</v>
      </c>
      <c r="B22" s="275" t="s">
        <v>29</v>
      </c>
      <c r="C22" s="285" t="s">
        <v>252</v>
      </c>
      <c r="D22" s="286" t="s">
        <v>85</v>
      </c>
      <c r="E22" s="277">
        <v>44121</v>
      </c>
      <c r="F22" s="282"/>
    </row>
    <row r="23" spans="1:6" ht="18" x14ac:dyDescent="0.15">
      <c r="A23" s="274"/>
      <c r="B23" s="275" t="s">
        <v>259</v>
      </c>
      <c r="C23" s="285"/>
      <c r="D23" s="286" t="s">
        <v>85</v>
      </c>
      <c r="E23" s="285"/>
      <c r="F23" s="282"/>
    </row>
    <row r="24" spans="1:6" ht="18" x14ac:dyDescent="0.15">
      <c r="A24" s="274"/>
      <c r="B24" s="275" t="s">
        <v>30</v>
      </c>
      <c r="C24" s="282" t="s">
        <v>96</v>
      </c>
      <c r="D24" s="277">
        <v>44121</v>
      </c>
      <c r="E24" s="282"/>
      <c r="F24" s="282"/>
    </row>
    <row r="25" spans="1:6" ht="18" x14ac:dyDescent="0.15">
      <c r="A25" s="274">
        <v>12</v>
      </c>
      <c r="B25" s="304" t="s">
        <v>107</v>
      </c>
      <c r="C25" s="306" t="s">
        <v>305</v>
      </c>
      <c r="D25" s="305"/>
      <c r="E25" s="303">
        <v>44123</v>
      </c>
      <c r="F25" s="282"/>
    </row>
    <row r="26" spans="1:6" ht="18" x14ac:dyDescent="0.15">
      <c r="A26" s="274">
        <v>13</v>
      </c>
      <c r="B26" s="275" t="s">
        <v>72</v>
      </c>
      <c r="C26" s="282" t="s">
        <v>260</v>
      </c>
      <c r="D26" s="277">
        <v>44119</v>
      </c>
      <c r="E26" s="285" t="s">
        <v>281</v>
      </c>
      <c r="F26" s="282"/>
    </row>
    <row r="27" spans="1:6" ht="18" x14ac:dyDescent="0.15">
      <c r="A27" s="274">
        <v>14</v>
      </c>
      <c r="B27" s="275" t="s">
        <v>108</v>
      </c>
      <c r="C27" s="286" t="s">
        <v>162</v>
      </c>
      <c r="D27" s="277">
        <v>44121</v>
      </c>
      <c r="E27" s="282"/>
      <c r="F27" s="282"/>
    </row>
    <row r="28" spans="1:6" ht="18" x14ac:dyDescent="0.15">
      <c r="A28" s="274"/>
      <c r="B28" s="275" t="s">
        <v>109</v>
      </c>
      <c r="C28" s="286" t="s">
        <v>162</v>
      </c>
      <c r="D28" s="277">
        <v>44121</v>
      </c>
      <c r="E28" s="286"/>
      <c r="F28" s="282"/>
    </row>
    <row r="29" spans="1:6" ht="18" x14ac:dyDescent="0.15">
      <c r="A29" s="274">
        <v>15</v>
      </c>
      <c r="B29" s="275" t="s">
        <v>261</v>
      </c>
      <c r="C29" s="286" t="s">
        <v>187</v>
      </c>
      <c r="D29" s="277">
        <v>44122</v>
      </c>
      <c r="E29" s="286"/>
      <c r="F29" s="282"/>
    </row>
    <row r="30" spans="1:6" ht="18" x14ac:dyDescent="0.15">
      <c r="A30" s="274">
        <v>16</v>
      </c>
      <c r="B30" s="275" t="s">
        <v>262</v>
      </c>
      <c r="C30" s="276" t="s">
        <v>170</v>
      </c>
      <c r="D30" s="277">
        <v>44119</v>
      </c>
      <c r="E30" s="282"/>
      <c r="F30" s="282"/>
    </row>
    <row r="31" spans="1:6" ht="18" x14ac:dyDescent="0.15">
      <c r="A31" s="274">
        <v>16</v>
      </c>
      <c r="B31" s="275" t="s">
        <v>263</v>
      </c>
      <c r="C31" s="286" t="s">
        <v>89</v>
      </c>
      <c r="D31" s="277">
        <v>44123</v>
      </c>
      <c r="E31" s="281" t="s">
        <v>304</v>
      </c>
      <c r="F31" s="282"/>
    </row>
    <row r="32" spans="1:6" ht="18" x14ac:dyDescent="0.15">
      <c r="A32" s="274">
        <v>16</v>
      </c>
      <c r="B32" s="275" t="s">
        <v>264</v>
      </c>
      <c r="C32" s="285" t="s">
        <v>89</v>
      </c>
      <c r="D32" s="277">
        <v>44123</v>
      </c>
      <c r="E32" s="281" t="s">
        <v>304</v>
      </c>
      <c r="F32" s="282"/>
    </row>
    <row r="34" spans="1:8" ht="18" x14ac:dyDescent="0.15">
      <c r="A34" s="15" t="s">
        <v>265</v>
      </c>
      <c r="D34" s="195"/>
    </row>
    <row r="35" spans="1:8" ht="18" x14ac:dyDescent="0.15">
      <c r="A35" s="274"/>
      <c r="B35" s="304" t="s">
        <v>32</v>
      </c>
      <c r="C35" s="286" t="s">
        <v>248</v>
      </c>
      <c r="D35" s="286" t="s">
        <v>249</v>
      </c>
      <c r="E35" s="286" t="s">
        <v>282</v>
      </c>
      <c r="F35" s="286" t="s">
        <v>195</v>
      </c>
      <c r="G35" s="303">
        <v>44124</v>
      </c>
    </row>
    <row r="36" spans="1:8" ht="18" x14ac:dyDescent="0.15">
      <c r="A36" s="291"/>
      <c r="B36" s="292" t="s">
        <v>28</v>
      </c>
      <c r="C36" s="305" t="s">
        <v>252</v>
      </c>
      <c r="D36" s="305" t="s">
        <v>253</v>
      </c>
      <c r="E36" s="303">
        <v>44121</v>
      </c>
      <c r="F36" s="303"/>
      <c r="G36" s="282"/>
      <c r="H36" s="108"/>
    </row>
    <row r="37" spans="1:8" ht="18" x14ac:dyDescent="0.15">
      <c r="A37" s="291"/>
      <c r="B37" s="424" t="s">
        <v>323</v>
      </c>
      <c r="C37" s="286" t="s">
        <v>248</v>
      </c>
      <c r="D37" s="286" t="s">
        <v>249</v>
      </c>
      <c r="E37" s="303">
        <v>44125</v>
      </c>
      <c r="F37" s="303"/>
      <c r="G37" s="282"/>
      <c r="H37" s="108"/>
    </row>
    <row r="38" spans="1:8" ht="18" x14ac:dyDescent="0.15">
      <c r="A38" s="274"/>
      <c r="B38" s="304" t="s">
        <v>99</v>
      </c>
      <c r="C38" s="416" t="s">
        <v>314</v>
      </c>
      <c r="D38" s="306" t="s">
        <v>315</v>
      </c>
      <c r="E38" s="306" t="s">
        <v>316</v>
      </c>
      <c r="F38" s="306" t="s">
        <v>317</v>
      </c>
      <c r="G38" s="303">
        <v>44124</v>
      </c>
    </row>
    <row r="39" spans="1:8" ht="18" x14ac:dyDescent="0.15">
      <c r="B39" s="107" t="s">
        <v>100</v>
      </c>
      <c r="C39" s="13" t="s">
        <v>266</v>
      </c>
      <c r="D39" s="13" t="s">
        <v>324</v>
      </c>
      <c r="E39" s="28" t="s">
        <v>267</v>
      </c>
    </row>
    <row r="40" spans="1:8" ht="18" x14ac:dyDescent="0.15">
      <c r="A40" s="274"/>
      <c r="B40" s="304" t="s">
        <v>247</v>
      </c>
      <c r="C40" s="306" t="s">
        <v>83</v>
      </c>
      <c r="D40" s="306" t="s">
        <v>313</v>
      </c>
      <c r="E40" s="306"/>
      <c r="F40" s="303">
        <v>44125</v>
      </c>
      <c r="G40" s="288"/>
    </row>
    <row r="41" spans="1:8" ht="18" x14ac:dyDescent="0.15">
      <c r="A41" s="274"/>
      <c r="B41" s="304" t="s">
        <v>98</v>
      </c>
      <c r="C41" s="305" t="s">
        <v>83</v>
      </c>
      <c r="D41" s="306" t="s">
        <v>313</v>
      </c>
      <c r="E41" s="286" t="s">
        <v>167</v>
      </c>
      <c r="F41" s="303">
        <v>44125</v>
      </c>
      <c r="G41" s="288"/>
    </row>
    <row r="42" spans="1:8" ht="18" x14ac:dyDescent="0.15">
      <c r="A42" s="274"/>
      <c r="B42" s="304" t="s">
        <v>102</v>
      </c>
      <c r="C42" s="306" t="s">
        <v>318</v>
      </c>
      <c r="D42" s="303">
        <v>44125</v>
      </c>
      <c r="E42" s="282"/>
      <c r="F42" s="282"/>
      <c r="G42" s="282"/>
    </row>
    <row r="43" spans="1:8" ht="18" x14ac:dyDescent="0.15">
      <c r="A43" s="274"/>
      <c r="B43" s="304" t="s">
        <v>101</v>
      </c>
      <c r="C43" s="306" t="s">
        <v>318</v>
      </c>
      <c r="D43" s="303">
        <v>44125</v>
      </c>
      <c r="E43" s="282"/>
      <c r="F43" s="282"/>
      <c r="G43" s="282"/>
    </row>
    <row r="44" spans="1:8" ht="18" x14ac:dyDescent="0.15">
      <c r="A44" s="274"/>
      <c r="B44" s="304" t="s">
        <v>103</v>
      </c>
      <c r="C44" s="286" t="s">
        <v>215</v>
      </c>
      <c r="D44" s="303">
        <v>44125</v>
      </c>
      <c r="E44" s="290"/>
      <c r="F44" s="282"/>
      <c r="G44" s="282"/>
    </row>
    <row r="45" spans="1:8" ht="18" x14ac:dyDescent="0.15">
      <c r="B45" s="107" t="s">
        <v>29</v>
      </c>
      <c r="C45" s="13" t="s">
        <v>268</v>
      </c>
      <c r="D45" s="303">
        <v>44125</v>
      </c>
      <c r="E45" s="13" t="s">
        <v>325</v>
      </c>
    </row>
    <row r="46" spans="1:8" ht="18" x14ac:dyDescent="0.15">
      <c r="B46" s="107" t="s">
        <v>30</v>
      </c>
      <c r="C46" s="15" t="s">
        <v>96</v>
      </c>
      <c r="D46" s="303">
        <v>44125</v>
      </c>
    </row>
    <row r="47" spans="1:8" ht="18" x14ac:dyDescent="0.15">
      <c r="B47" s="107" t="s">
        <v>269</v>
      </c>
      <c r="C47" s="195" t="s">
        <v>89</v>
      </c>
      <c r="D47" s="303">
        <v>44125</v>
      </c>
    </row>
    <row r="48" spans="1:8" ht="18" x14ac:dyDescent="0.15">
      <c r="B48" s="107" t="s">
        <v>270</v>
      </c>
      <c r="C48" s="415" t="s">
        <v>322</v>
      </c>
      <c r="D48" s="415" t="s">
        <v>320</v>
      </c>
    </row>
    <row r="49" spans="1:6" ht="18" x14ac:dyDescent="0.15">
      <c r="B49" s="107" t="s">
        <v>271</v>
      </c>
      <c r="C49" s="15" t="s">
        <v>272</v>
      </c>
      <c r="D49" s="15" t="s">
        <v>321</v>
      </c>
    </row>
    <row r="50" spans="1:6" ht="18" x14ac:dyDescent="0.15">
      <c r="A50" s="282" t="s">
        <v>139</v>
      </c>
      <c r="B50" s="304"/>
      <c r="C50" s="282"/>
      <c r="D50" s="282"/>
      <c r="E50" s="282"/>
      <c r="F50" s="282"/>
    </row>
    <row r="51" spans="1:6" ht="18" x14ac:dyDescent="0.15">
      <c r="A51" s="274"/>
      <c r="B51" s="304" t="s">
        <v>31</v>
      </c>
      <c r="C51" s="305"/>
      <c r="D51" s="303">
        <v>44124</v>
      </c>
      <c r="E51" s="282"/>
      <c r="F51" s="282"/>
    </row>
    <row r="52" spans="1:6" ht="18" x14ac:dyDescent="0.15">
      <c r="A52" s="274"/>
      <c r="B52" s="304" t="s">
        <v>32</v>
      </c>
      <c r="C52" s="281" t="s">
        <v>310</v>
      </c>
      <c r="D52" s="286" t="s">
        <v>195</v>
      </c>
      <c r="E52" s="282"/>
      <c r="F52" s="282"/>
    </row>
    <row r="53" spans="1:6" x14ac:dyDescent="0.15">
      <c r="A53" s="274"/>
      <c r="B53" s="304" t="s">
        <v>0</v>
      </c>
      <c r="C53" s="306" t="s">
        <v>83</v>
      </c>
      <c r="D53" s="303">
        <v>44124</v>
      </c>
      <c r="E53" s="282"/>
      <c r="F53" s="282"/>
    </row>
    <row r="54" spans="1:6" ht="18" x14ac:dyDescent="0.15">
      <c r="A54" s="282" t="s">
        <v>140</v>
      </c>
      <c r="B54" s="304"/>
      <c r="C54" s="282"/>
      <c r="D54" s="282"/>
      <c r="E54" s="282"/>
      <c r="F54" s="282"/>
    </row>
    <row r="55" spans="1:6" ht="18" x14ac:dyDescent="0.15">
      <c r="A55" s="274"/>
      <c r="B55" s="304" t="s">
        <v>33</v>
      </c>
      <c r="C55" s="306" t="s">
        <v>83</v>
      </c>
      <c r="D55" s="303">
        <v>44124</v>
      </c>
      <c r="E55" s="282"/>
      <c r="F55" s="282"/>
    </row>
    <row r="58" spans="1:6" ht="18" x14ac:dyDescent="0.15">
      <c r="A58" s="15" t="s">
        <v>141</v>
      </c>
    </row>
    <row r="59" spans="1:6" ht="18" x14ac:dyDescent="0.15">
      <c r="B59" s="107" t="s">
        <v>34</v>
      </c>
      <c r="C59" s="15" t="s">
        <v>1</v>
      </c>
    </row>
    <row r="60" spans="1:6" ht="18" x14ac:dyDescent="0.15">
      <c r="B60" s="107" t="s">
        <v>35</v>
      </c>
      <c r="C60" s="15" t="s">
        <v>2</v>
      </c>
    </row>
  </sheetData>
  <phoneticPr fontId="3"/>
  <hyperlinks>
    <hyperlink ref="C6" r:id="rId1"/>
    <hyperlink ref="D6" r:id="rId2" display="RSE2016付録（1991-2015）"/>
    <hyperlink ref="C20" r:id="rId3"/>
    <hyperlink ref="C22" r:id="rId4"/>
    <hyperlink ref="C39" r:id="rId5" display="Rosstatデータベース"/>
    <hyperlink ref="C52" r:id="rId6"/>
    <hyperlink ref="C7" r:id="rId7"/>
    <hyperlink ref="D7" r:id="rId8"/>
    <hyperlink ref="D2" r:id="rId9"/>
    <hyperlink ref="C2" r:id="rId10" display="Rosstatデータベース"/>
    <hyperlink ref="E2:F2" r:id="rId11" display="Rosstatデータベース"/>
    <hyperlink ref="E2" r:id="rId12"/>
    <hyperlink ref="F2" r:id="rId13"/>
    <hyperlink ref="D11" r:id="rId14"/>
    <hyperlink ref="D18" r:id="rId15"/>
    <hyperlink ref="C32" r:id="rId16"/>
    <hyperlink ref="C31" r:id="rId17"/>
    <hyperlink ref="E41" r:id="rId18"/>
    <hyperlink ref="C47" r:id="rId19"/>
    <hyperlink ref="H2" r:id="rId20"/>
    <hyperlink ref="I2" r:id="rId21"/>
    <hyperlink ref="C12" r:id="rId22"/>
    <hyperlink ref="C15" r:id="rId23"/>
    <hyperlink ref="C17" r:id="rId24"/>
    <hyperlink ref="D17" r:id="rId25"/>
    <hyperlink ref="C16" r:id="rId26"/>
    <hyperlink ref="C29" r:id="rId27"/>
    <hyperlink ref="D52" r:id="rId28"/>
    <hyperlink ref="E39" r:id="rId29"/>
    <hyperlink ref="D39" r:id="rId30" display="Rosstatデータベース（1992－2016年）"/>
    <hyperlink ref="C44" r:id="rId31"/>
    <hyperlink ref="C45" r:id="rId32"/>
    <hyperlink ref="D22" r:id="rId33"/>
    <hyperlink ref="D23" r:id="rId34"/>
    <hyperlink ref="D10" r:id="rId35"/>
    <hyperlink ref="C10" r:id="rId36" display="Rosstat HP（2012-2018年）"/>
    <hyperlink ref="C30" r:id="rId37"/>
    <hyperlink ref="E13" r:id="rId38"/>
    <hyperlink ref="D13" r:id="rId39" display="Rosstat HP（2017-2018年: OKVED2）"/>
    <hyperlink ref="C13" r:id="rId40" display="Rosstat HP（2014-2019年: OKVED2）：2016年価格"/>
    <hyperlink ref="C14" r:id="rId41"/>
    <hyperlink ref="C11" r:id="rId42"/>
    <hyperlink ref="D15" r:id="rId43"/>
    <hyperlink ref="C18" r:id="rId44" display="Rosstat HP（1971-2018年）"/>
    <hyperlink ref="C19" r:id="rId45"/>
    <hyperlink ref="C21" r:id="rId46"/>
    <hyperlink ref="C3" r:id="rId47"/>
    <hyperlink ref="C27" r:id="rId48"/>
    <hyperlink ref="C28" r:id="rId49"/>
    <hyperlink ref="C25" r:id="rId50"/>
    <hyperlink ref="C53" r:id="rId51"/>
    <hyperlink ref="F35" r:id="rId52"/>
    <hyperlink ref="C35:D35" r:id="rId53" display="Rosstatデータベース"/>
    <hyperlink ref="E35" r:id="rId54" display="Rosstatデータベース"/>
    <hyperlink ref="C55" r:id="rId55"/>
    <hyperlink ref="D40" r:id="rId56" display="Rosstat HP：極東（2000、2005-2017）"/>
    <hyperlink ref="D41" r:id="rId57" display="Rosstat HP：極東（2000、2005-2017）"/>
    <hyperlink ref="C38" r:id="rId58"/>
    <hyperlink ref="D38" r:id="rId59"/>
    <hyperlink ref="E38" r:id="rId60" display="Rosstat HP（2015-2019）：OKVED2.0"/>
    <hyperlink ref="F38" r:id="rId61"/>
    <hyperlink ref="C41" r:id="rId62"/>
    <hyperlink ref="C40" r:id="rId63"/>
    <hyperlink ref="C43" r:id="rId64"/>
    <hyperlink ref="C42" r:id="rId65"/>
    <hyperlink ref="D48" r:id="rId66"/>
    <hyperlink ref="C48" r:id="rId67"/>
    <hyperlink ref="C36" r:id="rId68"/>
    <hyperlink ref="D36" r:id="rId69" display="RSE2016付録（1991-2015）"/>
    <hyperlink ref="C37:D37" r:id="rId70" display="Rosstatデータベース"/>
  </hyperlinks>
  <pageMargins left="0.7" right="0.7" top="0.75" bottom="0.75" header="0.3" footer="0.3"/>
  <pageSetup paperSize="9" scale="98" orientation="landscape" r:id="rId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ロシア1(日) </vt:lpstr>
      <vt:lpstr>ロシア2(日)</vt:lpstr>
      <vt:lpstr>ロシア3（日）</vt:lpstr>
      <vt:lpstr>ロシア4（日）</vt:lpstr>
      <vt:lpstr>ロシア5（日）</vt:lpstr>
      <vt:lpstr>出所（覚え）</vt:lpstr>
      <vt:lpstr>'ロシア1(日) '!Print_Area</vt:lpstr>
      <vt:lpstr>'ロシア2(日)'!Print_Area</vt:lpstr>
      <vt:lpstr>'ロシア3（日）'!Print_Area</vt:lpstr>
      <vt:lpstr>'ロシア4（日）'!Print_Area</vt:lpstr>
      <vt:lpstr>'ロシア5（日）'!Print_Area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 洋史</dc:creator>
  <cp:lastModifiedBy>土田 知美</cp:lastModifiedBy>
  <cp:lastPrinted>2020-11-06T07:48:25Z</cp:lastPrinted>
  <dcterms:created xsi:type="dcterms:W3CDTF">2011-11-25T10:10:42Z</dcterms:created>
  <dcterms:modified xsi:type="dcterms:W3CDTF">2021-02-03T23:48:08Z</dcterms:modified>
</cp:coreProperties>
</file>