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THERS\データブック\データブック2020\HP付表\日\"/>
    </mc:Choice>
  </mc:AlternateContent>
  <bookViews>
    <workbookView xWindow="0" yWindow="0" windowWidth="19200" windowHeight="11595"/>
  </bookViews>
  <sheets>
    <sheet name="Mongolia Appendix 2020（日）" sheetId="7" r:id="rId1"/>
    <sheet name="Mongolia Appendix 2020（英語・日)" sheetId="6" state="hidden" r:id="rId2"/>
  </sheets>
  <definedNames>
    <definedName name="_xlnm.Print_Area" localSheetId="1">'Mongolia Appendix 2020（英語・日)'!$A$1:$R$386</definedName>
    <definedName name="_xlnm.Print_Area" localSheetId="0">'Mongolia Appendix 2020（日）'!$A$1:$N$386</definedName>
    <definedName name="_xlnm.Print_Titles" localSheetId="1">'Mongolia Appendix 2020（英語・日)'!$A:$H,'Mongolia Appendix 2020（英語・日)'!$2:$2</definedName>
    <definedName name="_xlnm.Print_Titles" localSheetId="0">'Mongolia Appendix 2020（日）'!$A:$D,'Mongolia Appendix 2020（日）'!$2:$2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1" i="7" l="1"/>
  <c r="M311" i="7"/>
  <c r="L311" i="7"/>
  <c r="K311" i="7"/>
  <c r="J311" i="7"/>
  <c r="I311" i="7"/>
  <c r="H311" i="7"/>
  <c r="G311" i="7"/>
  <c r="F311" i="7"/>
  <c r="E311" i="7"/>
  <c r="N269" i="7"/>
  <c r="M269" i="7"/>
  <c r="L269" i="7"/>
  <c r="K269" i="7"/>
  <c r="J269" i="7"/>
  <c r="I269" i="7"/>
  <c r="H269" i="7"/>
  <c r="G269" i="7"/>
  <c r="F269" i="7"/>
  <c r="E269" i="7"/>
  <c r="N232" i="7"/>
  <c r="M232" i="7"/>
  <c r="L232" i="7"/>
  <c r="K232" i="7"/>
  <c r="J232" i="7"/>
  <c r="I232" i="7"/>
  <c r="H232" i="7"/>
  <c r="G232" i="7"/>
  <c r="F232" i="7"/>
  <c r="E232" i="7"/>
  <c r="L223" i="7"/>
  <c r="F223" i="7"/>
  <c r="N222" i="7"/>
  <c r="M222" i="7"/>
  <c r="L222" i="7"/>
  <c r="K222" i="7"/>
  <c r="K223" i="7" s="1"/>
  <c r="J222" i="7"/>
  <c r="J223" i="7" s="1"/>
  <c r="I222" i="7"/>
  <c r="I223" i="7" s="1"/>
  <c r="H222" i="7"/>
  <c r="G222" i="7"/>
  <c r="F222" i="7"/>
  <c r="E222" i="7"/>
  <c r="N219" i="7"/>
  <c r="M219" i="7"/>
  <c r="L219" i="7"/>
  <c r="K219" i="7"/>
  <c r="J219" i="7"/>
  <c r="I219" i="7"/>
  <c r="H219" i="7"/>
  <c r="G219" i="7"/>
  <c r="F219" i="7"/>
  <c r="E219" i="7"/>
  <c r="N110" i="7"/>
  <c r="M110" i="7"/>
  <c r="K110" i="7"/>
  <c r="J110" i="7"/>
  <c r="E110" i="7"/>
  <c r="L109" i="7"/>
  <c r="L110" i="7" s="1"/>
  <c r="K109" i="7"/>
  <c r="J109" i="7"/>
  <c r="I109" i="7"/>
  <c r="I110" i="7" s="1"/>
  <c r="H109" i="7"/>
  <c r="H110" i="7" s="1"/>
  <c r="G109" i="7"/>
  <c r="G110" i="7" s="1"/>
  <c r="F109" i="7"/>
  <c r="F110" i="7" s="1"/>
  <c r="E109" i="7"/>
  <c r="N105" i="7"/>
  <c r="M105" i="7"/>
  <c r="L105" i="7"/>
  <c r="K105" i="7"/>
  <c r="J105" i="7"/>
  <c r="I105" i="7"/>
  <c r="H105" i="7"/>
  <c r="G105" i="7"/>
  <c r="F105" i="7"/>
  <c r="E105" i="7"/>
  <c r="N102" i="7"/>
  <c r="M102" i="7"/>
  <c r="L102" i="7"/>
  <c r="K102" i="7"/>
  <c r="J102" i="7"/>
  <c r="I102" i="7"/>
  <c r="H102" i="7"/>
  <c r="G102" i="7"/>
  <c r="F102" i="7"/>
  <c r="E102" i="7"/>
  <c r="N100" i="7"/>
  <c r="M100" i="7"/>
  <c r="L100" i="7"/>
  <c r="K100" i="7"/>
  <c r="J100" i="7"/>
  <c r="I100" i="7"/>
  <c r="H100" i="7"/>
  <c r="G100" i="7"/>
  <c r="F100" i="7"/>
  <c r="E100" i="7"/>
  <c r="L91" i="7"/>
  <c r="K91" i="7"/>
  <c r="F91" i="7"/>
  <c r="N90" i="7"/>
  <c r="M90" i="7"/>
  <c r="L90" i="7"/>
  <c r="K90" i="7"/>
  <c r="J90" i="7"/>
  <c r="I90" i="7"/>
  <c r="H90" i="7"/>
  <c r="G90" i="7"/>
  <c r="F90" i="7"/>
  <c r="E90" i="7"/>
  <c r="N89" i="7"/>
  <c r="M89" i="7"/>
  <c r="L89" i="7"/>
  <c r="K89" i="7"/>
  <c r="J89" i="7"/>
  <c r="I89" i="7"/>
  <c r="H89" i="7"/>
  <c r="G89" i="7"/>
  <c r="F89" i="7"/>
  <c r="E89" i="7"/>
  <c r="L88" i="7"/>
  <c r="J88" i="7"/>
  <c r="N87" i="7"/>
  <c r="N91" i="7" s="1"/>
  <c r="M87" i="7"/>
  <c r="M91" i="7" s="1"/>
  <c r="L87" i="7"/>
  <c r="K87" i="7"/>
  <c r="K88" i="7" s="1"/>
  <c r="J87" i="7"/>
  <c r="J91" i="7" s="1"/>
  <c r="I87" i="7"/>
  <c r="I91" i="7" s="1"/>
  <c r="H87" i="7"/>
  <c r="H91" i="7" s="1"/>
  <c r="G87" i="7"/>
  <c r="G91" i="7" s="1"/>
  <c r="F87" i="7"/>
  <c r="F88" i="7" s="1"/>
  <c r="E87" i="7"/>
  <c r="E91" i="7" s="1"/>
  <c r="N36" i="7"/>
  <c r="M36" i="7"/>
  <c r="L36" i="7"/>
  <c r="K36" i="7"/>
  <c r="J36" i="7"/>
  <c r="I36" i="7"/>
  <c r="H36" i="7"/>
  <c r="G36" i="7"/>
  <c r="F36" i="7"/>
  <c r="E36" i="7"/>
  <c r="N25" i="7"/>
  <c r="M25" i="7"/>
  <c r="L25" i="7"/>
  <c r="K25" i="7"/>
  <c r="J25" i="7"/>
  <c r="I25" i="7"/>
  <c r="H25" i="7"/>
  <c r="G25" i="7"/>
  <c r="F25" i="7"/>
  <c r="E25" i="7"/>
  <c r="N24" i="7"/>
  <c r="M24" i="7"/>
  <c r="L24" i="7"/>
  <c r="K24" i="7"/>
  <c r="J24" i="7"/>
  <c r="I24" i="7"/>
  <c r="H24" i="7"/>
  <c r="G24" i="7"/>
  <c r="F24" i="7"/>
  <c r="E24" i="7"/>
  <c r="E223" i="7" s="1"/>
  <c r="G223" i="7" l="1"/>
  <c r="M223" i="7"/>
  <c r="H223" i="7"/>
  <c r="N223" i="7"/>
  <c r="E88" i="7"/>
  <c r="I88" i="7"/>
  <c r="G88" i="7"/>
  <c r="M88" i="7"/>
  <c r="H88" i="7"/>
  <c r="N88" i="7"/>
  <c r="R311" i="6"/>
  <c r="R269" i="6" l="1"/>
  <c r="R232" i="6" l="1"/>
  <c r="R222" i="6"/>
  <c r="R219" i="6"/>
  <c r="R105" i="6" l="1"/>
  <c r="Q105" i="6"/>
  <c r="P105" i="6"/>
  <c r="O105" i="6"/>
  <c r="N105" i="6"/>
  <c r="M105" i="6"/>
  <c r="L105" i="6"/>
  <c r="K105" i="6"/>
  <c r="J105" i="6"/>
  <c r="I105" i="6"/>
  <c r="R110" i="6" l="1"/>
  <c r="R102" i="6"/>
  <c r="R100" i="6"/>
  <c r="R89" i="6" l="1"/>
  <c r="R90" i="6"/>
  <c r="R87" i="6"/>
  <c r="R88" i="6" l="1"/>
  <c r="R91" i="6"/>
  <c r="I25" i="6"/>
  <c r="J25" i="6"/>
  <c r="K25" i="6"/>
  <c r="L25" i="6"/>
  <c r="M25" i="6"/>
  <c r="N25" i="6"/>
  <c r="O25" i="6"/>
  <c r="P25" i="6"/>
  <c r="Q25" i="6"/>
  <c r="R25" i="6"/>
  <c r="R36" i="6" l="1"/>
  <c r="R24" i="6"/>
  <c r="R223" i="6" l="1"/>
  <c r="Q311" i="6"/>
  <c r="P311" i="6"/>
  <c r="O311" i="6"/>
  <c r="N311" i="6"/>
  <c r="M311" i="6"/>
  <c r="L311" i="6"/>
  <c r="K311" i="6"/>
  <c r="J311" i="6"/>
  <c r="I311" i="6"/>
  <c r="Q269" i="6"/>
  <c r="P269" i="6"/>
  <c r="O269" i="6"/>
  <c r="N269" i="6"/>
  <c r="M269" i="6"/>
  <c r="L269" i="6"/>
  <c r="K269" i="6"/>
  <c r="J269" i="6"/>
  <c r="I269" i="6"/>
  <c r="Q232" i="6"/>
  <c r="P232" i="6"/>
  <c r="O232" i="6"/>
  <c r="N232" i="6"/>
  <c r="M232" i="6"/>
  <c r="L232" i="6"/>
  <c r="K232" i="6"/>
  <c r="J232" i="6"/>
  <c r="I232" i="6"/>
  <c r="Q222" i="6"/>
  <c r="P222" i="6"/>
  <c r="O222" i="6"/>
  <c r="N222" i="6"/>
  <c r="M222" i="6"/>
  <c r="L222" i="6"/>
  <c r="K222" i="6"/>
  <c r="J222" i="6"/>
  <c r="I222" i="6"/>
  <c r="Q219" i="6"/>
  <c r="P219" i="6"/>
  <c r="O219" i="6"/>
  <c r="N219" i="6"/>
  <c r="M219" i="6"/>
  <c r="L219" i="6"/>
  <c r="K219" i="6"/>
  <c r="J219" i="6"/>
  <c r="I219" i="6"/>
  <c r="Q110" i="6"/>
  <c r="P109" i="6"/>
  <c r="O109" i="6"/>
  <c r="O110" i="6" s="1"/>
  <c r="N109" i="6"/>
  <c r="N110" i="6" s="1"/>
  <c r="M109" i="6"/>
  <c r="M110" i="6" s="1"/>
  <c r="L109" i="6"/>
  <c r="L110" i="6" s="1"/>
  <c r="K109" i="6"/>
  <c r="K110" i="6" s="1"/>
  <c r="J109" i="6"/>
  <c r="J110" i="6" s="1"/>
  <c r="I109" i="6"/>
  <c r="I110" i="6" s="1"/>
  <c r="Q102" i="6"/>
  <c r="P102" i="6"/>
  <c r="O102" i="6"/>
  <c r="N102" i="6"/>
  <c r="M102" i="6"/>
  <c r="L102" i="6"/>
  <c r="K102" i="6"/>
  <c r="J102" i="6"/>
  <c r="I102" i="6"/>
  <c r="Q100" i="6"/>
  <c r="P100" i="6"/>
  <c r="O100" i="6"/>
  <c r="N100" i="6"/>
  <c r="M100" i="6"/>
  <c r="L100" i="6"/>
  <c r="K100" i="6"/>
  <c r="J100" i="6"/>
  <c r="I100" i="6"/>
  <c r="Q90" i="6"/>
  <c r="P90" i="6"/>
  <c r="O90" i="6"/>
  <c r="N90" i="6"/>
  <c r="M90" i="6"/>
  <c r="L90" i="6"/>
  <c r="K90" i="6"/>
  <c r="J90" i="6"/>
  <c r="I90" i="6"/>
  <c r="Q89" i="6"/>
  <c r="P89" i="6"/>
  <c r="O89" i="6"/>
  <c r="N89" i="6"/>
  <c r="M89" i="6"/>
  <c r="L89" i="6"/>
  <c r="K89" i="6"/>
  <c r="J89" i="6"/>
  <c r="I89" i="6"/>
  <c r="Q87" i="6"/>
  <c r="P87" i="6"/>
  <c r="P91" i="6" s="1"/>
  <c r="O87" i="6"/>
  <c r="O91" i="6" s="1"/>
  <c r="N87" i="6"/>
  <c r="N91" i="6" s="1"/>
  <c r="M87" i="6"/>
  <c r="M88" i="6" s="1"/>
  <c r="L87" i="6"/>
  <c r="L91" i="6" s="1"/>
  <c r="K87" i="6"/>
  <c r="K91" i="6" s="1"/>
  <c r="J87" i="6"/>
  <c r="J91" i="6" s="1"/>
  <c r="I87" i="6"/>
  <c r="I88" i="6" s="1"/>
  <c r="Q36" i="6"/>
  <c r="P36" i="6"/>
  <c r="O36" i="6"/>
  <c r="N36" i="6"/>
  <c r="M36" i="6"/>
  <c r="L36" i="6"/>
  <c r="K36" i="6"/>
  <c r="J36" i="6"/>
  <c r="I36" i="6"/>
  <c r="Q24" i="6"/>
  <c r="P24" i="6"/>
  <c r="O24" i="6"/>
  <c r="N24" i="6"/>
  <c r="M24" i="6"/>
  <c r="L24" i="6"/>
  <c r="K24" i="6"/>
  <c r="J24" i="6"/>
  <c r="I24" i="6"/>
  <c r="N223" i="6" l="1"/>
  <c r="Q88" i="6"/>
  <c r="N88" i="6"/>
  <c r="I223" i="6"/>
  <c r="M223" i="6"/>
  <c r="Q223" i="6"/>
  <c r="J223" i="6"/>
  <c r="K223" i="6"/>
  <c r="O223" i="6"/>
  <c r="L223" i="6"/>
  <c r="J88" i="6"/>
  <c r="M91" i="6"/>
  <c r="K88" i="6"/>
  <c r="O88" i="6"/>
  <c r="I91" i="6"/>
  <c r="L88" i="6"/>
  <c r="P88" i="6"/>
  <c r="P110" i="6"/>
  <c r="P223" i="6"/>
  <c r="Q91" i="6"/>
</calcChain>
</file>

<file path=xl/comments1.xml><?xml version="1.0" encoding="utf-8"?>
<comments xmlns="http://schemas.openxmlformats.org/spreadsheetml/2006/main">
  <authors>
    <author>Enkhbayar</author>
  </authors>
  <commentList>
    <comment ref="F40" authorId="0" shapeId="0">
      <text>
        <r>
          <rPr>
            <b/>
            <sz val="9"/>
            <color indexed="81"/>
            <rFont val="Tahoma"/>
            <family val="2"/>
          </rPr>
          <t>Enkhbayar:</t>
        </r>
        <r>
          <rPr>
            <sz val="9"/>
            <color indexed="81"/>
            <rFont val="Tahoma"/>
            <family val="2"/>
          </rPr>
          <t xml:space="preserve">
From Yearbook, estimated by mid-year resident population in Mongolia (NSO)</t>
        </r>
      </text>
    </comment>
  </commentList>
</comments>
</file>

<file path=xl/sharedStrings.xml><?xml version="1.0" encoding="utf-8"?>
<sst xmlns="http://schemas.openxmlformats.org/spreadsheetml/2006/main" count="1778" uniqueCount="815">
  <si>
    <t>Appendix Table 3  Statistical Data for Mongolia</t>
    <phoneticPr fontId="0"/>
  </si>
  <si>
    <t>明細</t>
    <rPh sb="0" eb="2">
      <t>メイサイ</t>
    </rPh>
    <phoneticPr fontId="0"/>
  </si>
  <si>
    <t>単位</t>
    <rPh sb="0" eb="2">
      <t>タンイ</t>
    </rPh>
    <phoneticPr fontId="0"/>
  </si>
  <si>
    <t>Items</t>
  </si>
  <si>
    <t>Description</t>
  </si>
  <si>
    <t>Unit</t>
  </si>
  <si>
    <t>人口（年末）</t>
    <rPh sb="0" eb="2">
      <t>ジンコウ</t>
    </rPh>
    <rPh sb="3" eb="5">
      <t>ネンマツ</t>
    </rPh>
    <phoneticPr fontId="0"/>
  </si>
  <si>
    <t>千人</t>
    <rPh sb="0" eb="2">
      <t>センニン</t>
    </rPh>
    <phoneticPr fontId="0"/>
  </si>
  <si>
    <t>Population</t>
  </si>
  <si>
    <t>Population (year end)</t>
    <phoneticPr fontId="0"/>
  </si>
  <si>
    <t>Thousand persons</t>
  </si>
  <si>
    <t>of which:</t>
  </si>
  <si>
    <t>Resident Population (mid-year)</t>
  </si>
  <si>
    <t xml:space="preserve">MNT billion </t>
  </si>
  <si>
    <t>US$ million (evaluated at annual average exchange rate)</t>
  </si>
  <si>
    <r>
      <rPr>
        <sz val="10"/>
        <rFont val="ＭＳ Ｐゴシック"/>
        <family val="3"/>
        <charset val="128"/>
      </rPr>
      <t>実質（</t>
    </r>
    <r>
      <rPr>
        <sz val="10"/>
        <rFont val="Arial Narrow"/>
        <family val="2"/>
      </rPr>
      <t>2005</t>
    </r>
    <r>
      <rPr>
        <sz val="10"/>
        <rFont val="ＭＳ Ｐゴシック"/>
        <family val="3"/>
        <charset val="128"/>
      </rPr>
      <t>年価格）</t>
    </r>
  </si>
  <si>
    <t>At constant 2005 prices</t>
  </si>
  <si>
    <t>N/A</t>
  </si>
  <si>
    <r>
      <rPr>
        <sz val="10"/>
        <rFont val="ＭＳ Ｐゴシック"/>
        <family val="3"/>
        <charset val="128"/>
      </rPr>
      <t>実質（</t>
    </r>
    <r>
      <rPr>
        <sz val="10"/>
        <rFont val="Arial Narrow"/>
        <family val="2"/>
      </rPr>
      <t>2010</t>
    </r>
    <r>
      <rPr>
        <sz val="10"/>
        <rFont val="ＭＳ Ｐゴシック"/>
        <family val="3"/>
        <charset val="128"/>
      </rPr>
      <t>年価格）</t>
    </r>
  </si>
  <si>
    <t>At constant 2010 prices</t>
  </si>
  <si>
    <r>
      <rPr>
        <sz val="10"/>
        <rFont val="ＭＳ Ｐゴシック"/>
        <family val="3"/>
        <charset val="128"/>
      </rPr>
      <t>実質</t>
    </r>
    <r>
      <rPr>
        <sz val="10"/>
        <rFont val="Arial Narrow"/>
        <family val="2"/>
      </rPr>
      <t>GDP</t>
    </r>
    <r>
      <rPr>
        <sz val="10"/>
        <rFont val="ＭＳ Ｐゴシック"/>
        <family val="3"/>
        <charset val="128"/>
      </rPr>
      <t>成長率</t>
    </r>
  </si>
  <si>
    <t>％</t>
    <phoneticPr fontId="0"/>
  </si>
  <si>
    <t>Real GDP growth</t>
    <phoneticPr fontId="0"/>
  </si>
  <si>
    <t>%</t>
  </si>
  <si>
    <t>千トゥグルグ</t>
    <rPh sb="0" eb="1">
      <t>セン</t>
    </rPh>
    <phoneticPr fontId="0"/>
  </si>
  <si>
    <t>MNT thousand</t>
  </si>
  <si>
    <t>ドル（年平均対米為替レートによる）</t>
    <rPh sb="3" eb="6">
      <t>ネンヘイキン</t>
    </rPh>
    <rPh sb="6" eb="8">
      <t>タイベイ</t>
    </rPh>
    <rPh sb="8" eb="10">
      <t>カワセ</t>
    </rPh>
    <phoneticPr fontId="0"/>
  </si>
  <si>
    <t>US$ (evaluated at annual average exchange rate)</t>
  </si>
  <si>
    <t>世界銀行アトラスメソッド</t>
    <rPh sb="0" eb="2">
      <t>セカイ</t>
    </rPh>
    <rPh sb="2" eb="4">
      <t>ギンコウ</t>
    </rPh>
    <phoneticPr fontId="0"/>
  </si>
  <si>
    <t>名目ドル</t>
    <rPh sb="0" eb="2">
      <t>メイモク</t>
    </rPh>
    <phoneticPr fontId="0"/>
  </si>
  <si>
    <t>World Bank Atlas method</t>
    <phoneticPr fontId="0"/>
  </si>
  <si>
    <t>Current US$</t>
    <phoneticPr fontId="0"/>
  </si>
  <si>
    <r>
      <rPr>
        <sz val="10"/>
        <rFont val="ＭＳ Ｐゴシック"/>
        <family val="3"/>
        <charset val="128"/>
      </rPr>
      <t>支出項目別</t>
    </r>
    <r>
      <rPr>
        <sz val="10"/>
        <rFont val="Arial Narrow"/>
        <family val="2"/>
      </rPr>
      <t>GDP</t>
    </r>
    <r>
      <rPr>
        <sz val="10"/>
        <rFont val="ＭＳ Ｐゴシック"/>
        <family val="3"/>
        <charset val="128"/>
      </rPr>
      <t>（名目）</t>
    </r>
  </si>
  <si>
    <t>GDP by expenditure, nominal</t>
    <phoneticPr fontId="0"/>
  </si>
  <si>
    <t>Final consumption</t>
  </si>
  <si>
    <t>Gross capital formation</t>
  </si>
  <si>
    <t>Net exports</t>
  </si>
  <si>
    <t>鉱工業</t>
    <rPh sb="0" eb="3">
      <t>コウコウギョウ</t>
    </rPh>
    <phoneticPr fontId="0"/>
  </si>
  <si>
    <t>Industry</t>
  </si>
  <si>
    <t>　採掘・採石</t>
    <rPh sb="1" eb="3">
      <t>サイクツ</t>
    </rPh>
    <rPh sb="4" eb="5">
      <t>サイ</t>
    </rPh>
    <rPh sb="5" eb="6">
      <t>セキ</t>
    </rPh>
    <phoneticPr fontId="0"/>
  </si>
  <si>
    <t>Mining and quarrying industry</t>
  </si>
  <si>
    <t>　製造業</t>
    <rPh sb="1" eb="4">
      <t>セイゾウギョウ</t>
    </rPh>
    <phoneticPr fontId="0"/>
  </si>
  <si>
    <t>Manufacturing industry</t>
  </si>
  <si>
    <t>　電気・ガス・水道</t>
    <rPh sb="1" eb="3">
      <t>デンキ</t>
    </rPh>
    <rPh sb="7" eb="9">
      <t>スイドウ</t>
    </rPh>
    <phoneticPr fontId="0"/>
  </si>
  <si>
    <t>Electricity, gas &amp; water supply</t>
  </si>
  <si>
    <t>建設</t>
    <rPh sb="0" eb="2">
      <t>ケンセツ</t>
    </rPh>
    <phoneticPr fontId="0"/>
  </si>
  <si>
    <t>Construction</t>
  </si>
  <si>
    <t>輸送・保管</t>
    <rPh sb="3" eb="5">
      <t>ホカン</t>
    </rPh>
    <phoneticPr fontId="0"/>
  </si>
  <si>
    <t>Transport &amp; storage</t>
    <phoneticPr fontId="0"/>
  </si>
  <si>
    <t>情報・通信</t>
    <rPh sb="0" eb="2">
      <t>ジョウホウ</t>
    </rPh>
    <rPh sb="3" eb="5">
      <t>ツウシン</t>
    </rPh>
    <phoneticPr fontId="0"/>
  </si>
  <si>
    <t>Information and communications</t>
    <phoneticPr fontId="0"/>
  </si>
  <si>
    <t>不動産</t>
    <rPh sb="0" eb="3">
      <t>フドウサン</t>
    </rPh>
    <phoneticPr fontId="0"/>
  </si>
  <si>
    <t>Real estate activities</t>
    <phoneticPr fontId="0"/>
  </si>
  <si>
    <t>卸売・小売</t>
    <rPh sb="0" eb="2">
      <t>オロシウリ</t>
    </rPh>
    <rPh sb="3" eb="5">
      <t>コウリ</t>
    </rPh>
    <phoneticPr fontId="0"/>
  </si>
  <si>
    <t>Wholesale and retail trade</t>
    <phoneticPr fontId="0"/>
  </si>
  <si>
    <t>行政・防衛・強制社会保障</t>
    <rPh sb="0" eb="2">
      <t>ギョウセイ</t>
    </rPh>
    <rPh sb="3" eb="5">
      <t>ボウエイ</t>
    </rPh>
    <rPh sb="6" eb="8">
      <t>キョウセイ</t>
    </rPh>
    <rPh sb="8" eb="10">
      <t>シャカイ</t>
    </rPh>
    <rPh sb="10" eb="12">
      <t>ホショウ</t>
    </rPh>
    <phoneticPr fontId="0"/>
  </si>
  <si>
    <t>Public administration, defense, compulsory social security</t>
    <phoneticPr fontId="0"/>
  </si>
  <si>
    <t>教育</t>
    <rPh sb="0" eb="2">
      <t>キョウイク</t>
    </rPh>
    <phoneticPr fontId="0"/>
  </si>
  <si>
    <t>Education</t>
    <phoneticPr fontId="0"/>
  </si>
  <si>
    <t>その他</t>
    <rPh sb="2" eb="3">
      <t>タ</t>
    </rPh>
    <phoneticPr fontId="0"/>
  </si>
  <si>
    <t>Other</t>
  </si>
  <si>
    <r>
      <t>GDP</t>
    </r>
    <r>
      <rPr>
        <sz val="10"/>
        <rFont val="ＭＳ Ｐゴシック"/>
        <family val="3"/>
        <charset val="128"/>
      </rPr>
      <t>に占める民間部門</t>
    </r>
  </si>
  <si>
    <t>Private sector share of GDP</t>
    <phoneticPr fontId="0"/>
  </si>
  <si>
    <t>Annual inflation (period end)</t>
    <phoneticPr fontId="0"/>
  </si>
  <si>
    <t>Inflation, annual average</t>
    <phoneticPr fontId="0"/>
  </si>
  <si>
    <t>Exchange rate, annual average</t>
    <phoneticPr fontId="0"/>
  </si>
  <si>
    <t>MNT per US$</t>
  </si>
  <si>
    <t>%</t>
    <phoneticPr fontId="0"/>
  </si>
  <si>
    <t>Poverty headcount ratio</t>
    <phoneticPr fontId="0"/>
  </si>
  <si>
    <t>合計</t>
    <rPh sb="0" eb="2">
      <t>ゴウケイ</t>
    </rPh>
    <phoneticPr fontId="0"/>
  </si>
  <si>
    <t>千人</t>
    <rPh sb="0" eb="1">
      <t>セン</t>
    </rPh>
    <rPh sb="1" eb="2">
      <t>ニン</t>
    </rPh>
    <phoneticPr fontId="0"/>
  </si>
  <si>
    <t>Persons in employment</t>
    <phoneticPr fontId="0"/>
  </si>
  <si>
    <t>Total</t>
  </si>
  <si>
    <t>Persons in employment by sector</t>
  </si>
  <si>
    <t>Agriculture, hunting and forestry</t>
  </si>
  <si>
    <t>貿易・輸送・通信その他サービス</t>
    <rPh sb="0" eb="2">
      <t>ボウエキ</t>
    </rPh>
    <rPh sb="6" eb="8">
      <t>ツウシン</t>
    </rPh>
    <rPh sb="10" eb="11">
      <t>タ</t>
    </rPh>
    <phoneticPr fontId="0"/>
  </si>
  <si>
    <t>Trade, transportation, communications and other services</t>
    <phoneticPr fontId="0"/>
  </si>
  <si>
    <t>行政・教育・健康・社会奉仕</t>
    <rPh sb="0" eb="2">
      <t>ギョウセイ</t>
    </rPh>
    <rPh sb="3" eb="5">
      <t>キョウイク</t>
    </rPh>
    <rPh sb="6" eb="8">
      <t>ケンコウ</t>
    </rPh>
    <rPh sb="9" eb="11">
      <t>シャカイ</t>
    </rPh>
    <rPh sb="11" eb="13">
      <t>ホウシ</t>
    </rPh>
    <phoneticPr fontId="0"/>
  </si>
  <si>
    <t>Public administration, education, health and social services</t>
  </si>
  <si>
    <t>国家財政</t>
    <rPh sb="0" eb="2">
      <t>コッカ</t>
    </rPh>
    <rPh sb="2" eb="4">
      <t>ザイセイ</t>
    </rPh>
    <phoneticPr fontId="0"/>
  </si>
  <si>
    <t>歳入</t>
    <rPh sb="0" eb="2">
      <t>サイニュウ</t>
    </rPh>
    <phoneticPr fontId="0"/>
  </si>
  <si>
    <t>Government budget</t>
  </si>
  <si>
    <t>Revenue</t>
  </si>
  <si>
    <t>MNT billion, 
at current prices</t>
  </si>
  <si>
    <t>歳出</t>
    <rPh sb="0" eb="2">
      <t>サイシュツ</t>
    </rPh>
    <phoneticPr fontId="0"/>
  </si>
  <si>
    <t>Expenditure</t>
  </si>
  <si>
    <t>財政赤字・黒字</t>
    <rPh sb="0" eb="2">
      <t>ザイセイ</t>
    </rPh>
    <rPh sb="2" eb="4">
      <t>アカジ</t>
    </rPh>
    <rPh sb="5" eb="7">
      <t>クロジ</t>
    </rPh>
    <phoneticPr fontId="0"/>
  </si>
  <si>
    <t>Budget deficit / surplus</t>
  </si>
  <si>
    <t>Budget deficit / surplus as percentage of GDP</t>
  </si>
  <si>
    <t>Money supply (M2)</t>
    <phoneticPr fontId="0"/>
  </si>
  <si>
    <t>純公的外貨準備高</t>
    <rPh sb="0" eb="1">
      <t>ジュン</t>
    </rPh>
    <rPh sb="1" eb="3">
      <t>コウテキ</t>
    </rPh>
    <rPh sb="3" eb="5">
      <t>ガイカ</t>
    </rPh>
    <rPh sb="5" eb="8">
      <t>ジュンビダカ</t>
    </rPh>
    <phoneticPr fontId="0"/>
  </si>
  <si>
    <t>US$ million</t>
  </si>
  <si>
    <t>民間金融機関融資（貸付残高）</t>
    <rPh sb="0" eb="2">
      <t>ミンカン</t>
    </rPh>
    <rPh sb="2" eb="4">
      <t>キンユウ</t>
    </rPh>
    <rPh sb="4" eb="6">
      <t>キカン</t>
    </rPh>
    <rPh sb="6" eb="8">
      <t>ユウシ</t>
    </rPh>
    <rPh sb="9" eb="11">
      <t>カシツケ</t>
    </rPh>
    <rPh sb="11" eb="13">
      <t>ザンダカ</t>
    </rPh>
    <phoneticPr fontId="0"/>
  </si>
  <si>
    <t>Commercial bank loans, outstanding</t>
    <phoneticPr fontId="0"/>
  </si>
  <si>
    <t>不良債権（貸付残高）</t>
    <rPh sb="0" eb="2">
      <t>フリョウ</t>
    </rPh>
    <rPh sb="2" eb="4">
      <t>サイケン</t>
    </rPh>
    <rPh sb="5" eb="7">
      <t>カシツケ</t>
    </rPh>
    <rPh sb="7" eb="9">
      <t>ザンダカ</t>
    </rPh>
    <phoneticPr fontId="0"/>
  </si>
  <si>
    <t>Non-performing loans, outstanding</t>
    <phoneticPr fontId="0"/>
  </si>
  <si>
    <t>個人預金（貸付残高）</t>
    <rPh sb="0" eb="2">
      <t>コジン</t>
    </rPh>
    <rPh sb="2" eb="4">
      <t>ヨキン</t>
    </rPh>
    <rPh sb="5" eb="7">
      <t>カシツケ</t>
    </rPh>
    <rPh sb="7" eb="9">
      <t>ザンダカ</t>
    </rPh>
    <phoneticPr fontId="0"/>
  </si>
  <si>
    <t>Individual deposits, outstanding</t>
    <phoneticPr fontId="0"/>
  </si>
  <si>
    <t>登録された企業数</t>
    <rPh sb="0" eb="2">
      <t>トウロク</t>
    </rPh>
    <rPh sb="5" eb="8">
      <t>キギョウスウ</t>
    </rPh>
    <phoneticPr fontId="0"/>
  </si>
  <si>
    <t>社</t>
    <rPh sb="0" eb="1">
      <t>シャ</t>
    </rPh>
    <phoneticPr fontId="0"/>
  </si>
  <si>
    <t>Stock market:</t>
    <phoneticPr fontId="0"/>
  </si>
  <si>
    <t>Number of registered companies</t>
    <phoneticPr fontId="0"/>
  </si>
  <si>
    <t>Number</t>
    <phoneticPr fontId="0"/>
  </si>
  <si>
    <t>価格（名目）</t>
    <rPh sb="0" eb="2">
      <t>カカク</t>
    </rPh>
    <rPh sb="3" eb="5">
      <t>メイモク</t>
    </rPh>
    <phoneticPr fontId="0"/>
  </si>
  <si>
    <t>Market capitalization</t>
  </si>
  <si>
    <t>Value, current prices</t>
  </si>
  <si>
    <r>
      <rPr>
        <sz val="10"/>
        <rFont val="ＭＳ Ｐゴシック"/>
        <family val="3"/>
        <charset val="128"/>
      </rPr>
      <t>同対</t>
    </r>
    <r>
      <rPr>
        <sz val="10"/>
        <rFont val="Arial Narrow"/>
        <family val="2"/>
      </rPr>
      <t>GDP</t>
    </r>
    <r>
      <rPr>
        <sz val="10"/>
        <rFont val="ＭＳ Ｐゴシック"/>
        <family val="3"/>
        <charset val="128"/>
      </rPr>
      <t>比率</t>
    </r>
  </si>
  <si>
    <t>Percentage of GDP</t>
  </si>
  <si>
    <t>取引高（名目）</t>
    <rPh sb="0" eb="2">
      <t>カブトリヒキ</t>
    </rPh>
    <rPh sb="2" eb="3">
      <t>ダカ</t>
    </rPh>
    <rPh sb="4" eb="6">
      <t>メイモク</t>
    </rPh>
    <phoneticPr fontId="0"/>
  </si>
  <si>
    <t xml:space="preserve">Market liquidity </t>
  </si>
  <si>
    <t>Value traded, current prices</t>
  </si>
  <si>
    <t>Value traded as percentage of GDP</t>
  </si>
  <si>
    <t>家畜頭数</t>
    <rPh sb="0" eb="2">
      <t>カチク</t>
    </rPh>
    <rPh sb="2" eb="4">
      <t>トウスウ</t>
    </rPh>
    <phoneticPr fontId="0"/>
  </si>
  <si>
    <t>千頭</t>
    <rPh sb="0" eb="1">
      <t>セン</t>
    </rPh>
    <rPh sb="1" eb="2">
      <t>トウ</t>
    </rPh>
    <phoneticPr fontId="0"/>
  </si>
  <si>
    <t xml:space="preserve">Livestock </t>
  </si>
  <si>
    <t>Total numbers</t>
  </si>
  <si>
    <t>Thousand head</t>
  </si>
  <si>
    <t>国・企業所有</t>
    <rPh sb="0" eb="1">
      <t>クニ</t>
    </rPh>
    <rPh sb="2" eb="4">
      <t>キギョウ</t>
    </rPh>
    <rPh sb="4" eb="6">
      <t>ショユウ</t>
    </rPh>
    <phoneticPr fontId="0"/>
  </si>
  <si>
    <t>Owned by state / cooperative</t>
  </si>
  <si>
    <t>個人所有</t>
    <rPh sb="0" eb="2">
      <t>コジン</t>
    </rPh>
    <rPh sb="2" eb="4">
      <t>ショユウ</t>
    </rPh>
    <phoneticPr fontId="0"/>
  </si>
  <si>
    <t>Privately owned</t>
  </si>
  <si>
    <t>山羊</t>
    <rPh sb="0" eb="2">
      <t>ヤギ</t>
    </rPh>
    <phoneticPr fontId="0"/>
  </si>
  <si>
    <t>Goats</t>
  </si>
  <si>
    <t>羊</t>
    <rPh sb="0" eb="1">
      <t>ヒツジ</t>
    </rPh>
    <phoneticPr fontId="0"/>
  </si>
  <si>
    <t>Sheep</t>
  </si>
  <si>
    <t>牛</t>
    <rPh sb="0" eb="1">
      <t>ウシ</t>
    </rPh>
    <phoneticPr fontId="0"/>
  </si>
  <si>
    <t>Cattle</t>
  </si>
  <si>
    <t>馬</t>
    <rPh sb="0" eb="1">
      <t>ウマ</t>
    </rPh>
    <phoneticPr fontId="0"/>
  </si>
  <si>
    <t>Horses</t>
  </si>
  <si>
    <t>ラクダ</t>
  </si>
  <si>
    <t>Camels</t>
  </si>
  <si>
    <t>成畜死亡頭数</t>
    <rPh sb="0" eb="1">
      <t>セイ</t>
    </rPh>
    <rPh sb="1" eb="2">
      <t>チク</t>
    </rPh>
    <rPh sb="2" eb="4">
      <t>シボウ</t>
    </rPh>
    <rPh sb="4" eb="6">
      <t>トウスウ</t>
    </rPh>
    <phoneticPr fontId="0"/>
  </si>
  <si>
    <t>Agricultural output</t>
  </si>
  <si>
    <t>Total agriculture</t>
  </si>
  <si>
    <t>牧畜</t>
    <rPh sb="0" eb="2">
      <t>ボクチク</t>
    </rPh>
    <phoneticPr fontId="0"/>
  </si>
  <si>
    <t>(at current prices)</t>
  </si>
  <si>
    <t>Livestock</t>
  </si>
  <si>
    <t>農耕</t>
    <rPh sb="0" eb="2">
      <t>ノウコウ</t>
    </rPh>
    <phoneticPr fontId="0"/>
  </si>
  <si>
    <t>Crops</t>
  </si>
  <si>
    <t>肉・屠殺重量</t>
    <rPh sb="0" eb="1">
      <t>ニク</t>
    </rPh>
    <rPh sb="2" eb="3">
      <t>ホフ</t>
    </rPh>
    <rPh sb="3" eb="4">
      <t>サツ</t>
    </rPh>
    <rPh sb="4" eb="6">
      <t>ジュウリョウ</t>
    </rPh>
    <phoneticPr fontId="0"/>
  </si>
  <si>
    <t>千トン</t>
    <rPh sb="0" eb="1">
      <t>セン</t>
    </rPh>
    <phoneticPr fontId="0"/>
  </si>
  <si>
    <t>Output of selected items</t>
    <phoneticPr fontId="0"/>
  </si>
  <si>
    <t>Meat, slaughter weight</t>
    <phoneticPr fontId="0"/>
  </si>
  <si>
    <t>Thousand tonnes</t>
  </si>
  <si>
    <t>　牛肉</t>
    <rPh sb="1" eb="3">
      <t>ギュウニク</t>
    </rPh>
    <phoneticPr fontId="0"/>
  </si>
  <si>
    <t>including:</t>
    <phoneticPr fontId="0"/>
  </si>
  <si>
    <t>Beef</t>
    <phoneticPr fontId="0"/>
  </si>
  <si>
    <t>　マトン・山羊</t>
    <rPh sb="5" eb="7">
      <t>ヤギ</t>
    </rPh>
    <phoneticPr fontId="0"/>
  </si>
  <si>
    <t>Mutton &amp; goat meat</t>
    <phoneticPr fontId="0"/>
  </si>
  <si>
    <t>千枚</t>
    <rPh sb="0" eb="1">
      <t>セン</t>
    </rPh>
    <rPh sb="1" eb="2">
      <t>マイ</t>
    </rPh>
    <phoneticPr fontId="0"/>
  </si>
  <si>
    <t>Hides &amp; skins</t>
    <phoneticPr fontId="0"/>
  </si>
  <si>
    <t>　馬皮</t>
    <rPh sb="1" eb="2">
      <t>ウマ</t>
    </rPh>
    <rPh sb="2" eb="3">
      <t>カワ</t>
    </rPh>
    <phoneticPr fontId="0"/>
  </si>
  <si>
    <t>Horse hides</t>
    <phoneticPr fontId="0"/>
  </si>
  <si>
    <t>　牛皮</t>
    <rPh sb="1" eb="2">
      <t>ウシ</t>
    </rPh>
    <rPh sb="2" eb="3">
      <t>カワ</t>
    </rPh>
    <phoneticPr fontId="0"/>
  </si>
  <si>
    <t>Cattle hides</t>
    <phoneticPr fontId="0"/>
  </si>
  <si>
    <t>　羊皮</t>
    <rPh sb="1" eb="2">
      <t>ヨウ</t>
    </rPh>
    <rPh sb="2" eb="3">
      <t>カワ</t>
    </rPh>
    <phoneticPr fontId="0"/>
  </si>
  <si>
    <t>Sheepskins</t>
    <phoneticPr fontId="0"/>
  </si>
  <si>
    <t>　山羊皮</t>
    <rPh sb="1" eb="3">
      <t>ヤギ</t>
    </rPh>
    <rPh sb="3" eb="4">
      <t>カワ</t>
    </rPh>
    <phoneticPr fontId="0"/>
  </si>
  <si>
    <t>Goatskins</t>
    <phoneticPr fontId="0"/>
  </si>
  <si>
    <t>羊毛</t>
    <rPh sb="0" eb="1">
      <t>ヒツジ</t>
    </rPh>
    <rPh sb="1" eb="2">
      <t>ケ</t>
    </rPh>
    <phoneticPr fontId="0"/>
  </si>
  <si>
    <t>Sheep wool</t>
    <phoneticPr fontId="0"/>
  </si>
  <si>
    <t>カシミヤ</t>
    <phoneticPr fontId="0"/>
  </si>
  <si>
    <t>Cashmere</t>
    <phoneticPr fontId="0"/>
  </si>
  <si>
    <t>乳</t>
    <rPh sb="0" eb="1">
      <t>ニュウ</t>
    </rPh>
    <phoneticPr fontId="0"/>
  </si>
  <si>
    <t>Milk</t>
    <phoneticPr fontId="0"/>
  </si>
  <si>
    <t>卵</t>
    <rPh sb="0" eb="1">
      <t>タマゴ</t>
    </rPh>
    <phoneticPr fontId="0"/>
  </si>
  <si>
    <t>Eggs</t>
    <phoneticPr fontId="0"/>
  </si>
  <si>
    <t>Million</t>
    <phoneticPr fontId="0"/>
  </si>
  <si>
    <t>穀物</t>
    <rPh sb="0" eb="2">
      <t>コクモツ</t>
    </rPh>
    <phoneticPr fontId="0"/>
  </si>
  <si>
    <t>Cereals</t>
    <phoneticPr fontId="0"/>
  </si>
  <si>
    <t>　小麦</t>
    <rPh sb="1" eb="2">
      <t>コ</t>
    </rPh>
    <rPh sb="2" eb="3">
      <t>ムギ</t>
    </rPh>
    <phoneticPr fontId="0"/>
  </si>
  <si>
    <t>Wheat</t>
    <phoneticPr fontId="0"/>
  </si>
  <si>
    <t>じゃがいも</t>
    <phoneticPr fontId="0"/>
  </si>
  <si>
    <t>Potatoes</t>
    <phoneticPr fontId="0"/>
  </si>
  <si>
    <t>その他野菜</t>
    <rPh sb="2" eb="3">
      <t>タ</t>
    </rPh>
    <rPh sb="3" eb="5">
      <t>ヤサイ</t>
    </rPh>
    <phoneticPr fontId="0"/>
  </si>
  <si>
    <t>Other vegetables</t>
    <phoneticPr fontId="0"/>
  </si>
  <si>
    <t>Total industry</t>
  </si>
  <si>
    <t>採掘・採石業小計</t>
    <rPh sb="0" eb="2">
      <t>サイクツ</t>
    </rPh>
    <rPh sb="3" eb="5">
      <t>サイセキ</t>
    </rPh>
    <rPh sb="5" eb="6">
      <t>ギョウ</t>
    </rPh>
    <rPh sb="6" eb="8">
      <t>ショウケイ</t>
    </rPh>
    <phoneticPr fontId="0"/>
  </si>
  <si>
    <t>Total mining &amp; quarrying</t>
  </si>
  <si>
    <t>　採炭</t>
    <rPh sb="1" eb="3">
      <t>サイタン</t>
    </rPh>
    <phoneticPr fontId="0"/>
  </si>
  <si>
    <t>including:</t>
  </si>
  <si>
    <t>Coal mining</t>
  </si>
  <si>
    <t>　金属鉱石採掘</t>
    <rPh sb="1" eb="3">
      <t>キンゾク</t>
    </rPh>
    <rPh sb="3" eb="5">
      <t>コウセキ</t>
    </rPh>
    <rPh sb="5" eb="7">
      <t>サイクツ</t>
    </rPh>
    <phoneticPr fontId="0"/>
  </si>
  <si>
    <t>Mining of metal ores</t>
  </si>
  <si>
    <t>　原油採掘</t>
    <rPh sb="1" eb="3">
      <t>ゲンユ</t>
    </rPh>
    <rPh sb="3" eb="5">
      <t>サイクツ</t>
    </rPh>
    <phoneticPr fontId="0"/>
  </si>
  <si>
    <t>Extraction of crude oil</t>
  </si>
  <si>
    <t>　その他</t>
    <rPh sb="3" eb="4">
      <t>タ</t>
    </rPh>
    <phoneticPr fontId="0"/>
  </si>
  <si>
    <t>Other mining &amp; quarrying</t>
  </si>
  <si>
    <t>製造業小計</t>
    <rPh sb="0" eb="3">
      <t>セイゾウギョウ</t>
    </rPh>
    <rPh sb="3" eb="5">
      <t>ショウケイ</t>
    </rPh>
    <phoneticPr fontId="0"/>
  </si>
  <si>
    <t>Total manufacturing</t>
  </si>
  <si>
    <t>　食品・飲料</t>
    <rPh sb="1" eb="3">
      <t>ショクヒン</t>
    </rPh>
    <rPh sb="4" eb="6">
      <t>インリョウ</t>
    </rPh>
    <phoneticPr fontId="0"/>
  </si>
  <si>
    <t>Food products and beverages</t>
  </si>
  <si>
    <t>　繊維製品</t>
    <rPh sb="1" eb="3">
      <t>センイ</t>
    </rPh>
    <rPh sb="3" eb="5">
      <t>セイヒン</t>
    </rPh>
    <phoneticPr fontId="0"/>
  </si>
  <si>
    <t>Textiles</t>
  </si>
  <si>
    <t>　衣料</t>
    <rPh sb="1" eb="3">
      <t>イリョウ</t>
    </rPh>
    <phoneticPr fontId="0"/>
  </si>
  <si>
    <t>Apparel</t>
  </si>
  <si>
    <t>　たばこ</t>
  </si>
  <si>
    <t>Tobacco products</t>
  </si>
  <si>
    <t>　皮なめし・皮革製品・靴</t>
    <rPh sb="1" eb="2">
      <t>カワ</t>
    </rPh>
    <rPh sb="6" eb="8">
      <t>ヒカク</t>
    </rPh>
    <rPh sb="8" eb="10">
      <t>セイヒン</t>
    </rPh>
    <rPh sb="11" eb="12">
      <t>クツ</t>
    </rPh>
    <phoneticPr fontId="0"/>
  </si>
  <si>
    <t>Tanning, leather goods and shoes</t>
  </si>
  <si>
    <t>　木・木製品</t>
    <rPh sb="1" eb="2">
      <t>キ</t>
    </rPh>
    <rPh sb="3" eb="4">
      <t>キ</t>
    </rPh>
    <rPh sb="4" eb="6">
      <t>セイヒン</t>
    </rPh>
    <phoneticPr fontId="0"/>
  </si>
  <si>
    <t>Wood and wooden products</t>
  </si>
  <si>
    <t>　出版・印刷・記録メディア</t>
    <rPh sb="1" eb="3">
      <t>シュッパン</t>
    </rPh>
    <rPh sb="4" eb="6">
      <t>インサツ</t>
    </rPh>
    <rPh sb="7" eb="9">
      <t>キロク</t>
    </rPh>
    <phoneticPr fontId="0"/>
  </si>
  <si>
    <t>Publishing, printing and reproduction of recorded media</t>
  </si>
  <si>
    <t>　化学製品</t>
    <rPh sb="1" eb="3">
      <t>カガク</t>
    </rPh>
    <rPh sb="3" eb="5">
      <t>セイヒン</t>
    </rPh>
    <phoneticPr fontId="0"/>
  </si>
  <si>
    <t>Chemical industry products</t>
  </si>
  <si>
    <t>　卑金属</t>
    <rPh sb="1" eb="4">
      <t>ヒキンゾク</t>
    </rPh>
    <phoneticPr fontId="0"/>
  </si>
  <si>
    <t>Base metals</t>
  </si>
  <si>
    <t>　その他非金属製品</t>
    <rPh sb="3" eb="4">
      <t>タ</t>
    </rPh>
    <rPh sb="4" eb="5">
      <t>ヒ</t>
    </rPh>
    <rPh sb="5" eb="7">
      <t>キンゾク</t>
    </rPh>
    <rPh sb="7" eb="9">
      <t>セイヒン</t>
    </rPh>
    <phoneticPr fontId="0"/>
  </si>
  <si>
    <t>Other non-metallic mineral products</t>
  </si>
  <si>
    <t>石炭・石油精製品</t>
    <rPh sb="0" eb="2">
      <t>セキタン</t>
    </rPh>
    <rPh sb="3" eb="5">
      <t>セキユ</t>
    </rPh>
    <rPh sb="5" eb="7">
      <t>セイセイ</t>
    </rPh>
    <rPh sb="7" eb="8">
      <t>ヒン</t>
    </rPh>
    <phoneticPr fontId="0"/>
  </si>
  <si>
    <t>Manufacture of coke and refined petroleum products</t>
    <phoneticPr fontId="0"/>
  </si>
  <si>
    <t>Other manufacturing n.e.c.</t>
  </si>
  <si>
    <t>電気・水道小計</t>
    <rPh sb="0" eb="2">
      <t>デンキ</t>
    </rPh>
    <rPh sb="3" eb="5">
      <t>スイドウ</t>
    </rPh>
    <rPh sb="5" eb="7">
      <t>ショウケイ</t>
    </rPh>
    <phoneticPr fontId="0"/>
  </si>
  <si>
    <t>Total electricity &amp; water supply</t>
  </si>
  <si>
    <t>石炭</t>
    <rPh sb="0" eb="2">
      <t>セキタン</t>
    </rPh>
    <phoneticPr fontId="0"/>
  </si>
  <si>
    <t>Production of selected items</t>
    <phoneticPr fontId="0"/>
  </si>
  <si>
    <t>Coal</t>
  </si>
  <si>
    <t>Million tonnes</t>
  </si>
  <si>
    <t>原油</t>
    <rPh sb="0" eb="2">
      <t>ゲンユ</t>
    </rPh>
    <phoneticPr fontId="0"/>
  </si>
  <si>
    <t>千バレル</t>
    <rPh sb="0" eb="1">
      <t>セン</t>
    </rPh>
    <phoneticPr fontId="0"/>
  </si>
  <si>
    <t>Crude oil</t>
  </si>
  <si>
    <t>Thousand barrels</t>
  </si>
  <si>
    <t>蛍石精鉱</t>
    <rPh sb="0" eb="1">
      <t>ホタル</t>
    </rPh>
    <rPh sb="1" eb="2">
      <t>イシ</t>
    </rPh>
    <rPh sb="2" eb="4">
      <t>セイコウ</t>
    </rPh>
    <phoneticPr fontId="0"/>
  </si>
  <si>
    <t>Fluorspar concentrate</t>
  </si>
  <si>
    <t>蛍石</t>
    <rPh sb="0" eb="1">
      <t>ホタル</t>
    </rPh>
    <rPh sb="1" eb="2">
      <t>イシ</t>
    </rPh>
    <phoneticPr fontId="0"/>
  </si>
  <si>
    <t xml:space="preserve">Fluorspar </t>
  </si>
  <si>
    <r>
      <t>35</t>
    </r>
    <r>
      <rPr>
        <sz val="10"/>
        <rFont val="ＭＳ Ｐゴシック"/>
        <family val="3"/>
        <charset val="128"/>
      </rPr>
      <t>％銅精鉱</t>
    </r>
  </si>
  <si>
    <t>Copper concentrate 35%</t>
  </si>
  <si>
    <t xml:space="preserve">Copper concentrate </t>
  </si>
  <si>
    <r>
      <rPr>
        <sz val="10"/>
        <rFont val="Arial Narrow"/>
        <family val="2"/>
      </rPr>
      <t>47</t>
    </r>
    <r>
      <rPr>
        <sz val="10"/>
        <rFont val="ＭＳ Ｐゴシック"/>
        <family val="3"/>
        <charset val="128"/>
      </rPr>
      <t>％モリブデン精鉱</t>
    </r>
  </si>
  <si>
    <t xml:space="preserve">Molybdenum concentrate 47% </t>
  </si>
  <si>
    <t xml:space="preserve">Molybdenum concentrate </t>
  </si>
  <si>
    <t>亜鉛精鉱</t>
    <rPh sb="0" eb="2">
      <t>アエン</t>
    </rPh>
    <rPh sb="2" eb="4">
      <t>セイコウ</t>
    </rPh>
    <phoneticPr fontId="0"/>
  </si>
  <si>
    <t>Zinc concentrate</t>
    <phoneticPr fontId="0"/>
  </si>
  <si>
    <t>金</t>
    <rPh sb="0" eb="1">
      <t>キン</t>
    </rPh>
    <phoneticPr fontId="0"/>
  </si>
  <si>
    <t>トン</t>
    <phoneticPr fontId="0"/>
  </si>
  <si>
    <t>Gold</t>
  </si>
  <si>
    <t>Tonnes</t>
    <phoneticPr fontId="0"/>
  </si>
  <si>
    <t>鉄鉱石</t>
    <rPh sb="0" eb="1">
      <t>テツ</t>
    </rPh>
    <rPh sb="1" eb="3">
      <t>コウセキ</t>
    </rPh>
    <phoneticPr fontId="0"/>
  </si>
  <si>
    <t>Iron ore</t>
  </si>
  <si>
    <t>セメント</t>
  </si>
  <si>
    <t>Cement</t>
  </si>
  <si>
    <t>鋼ビレット</t>
    <rPh sb="0" eb="1">
      <t>ハガネ</t>
    </rPh>
    <phoneticPr fontId="0"/>
  </si>
  <si>
    <t>Steel billets</t>
  </si>
  <si>
    <t>金属棒</t>
    <rPh sb="0" eb="2">
      <t>キンゾク</t>
    </rPh>
    <rPh sb="2" eb="3">
      <t>ボウ</t>
    </rPh>
    <phoneticPr fontId="0"/>
  </si>
  <si>
    <t>Metal bars</t>
  </si>
  <si>
    <t>99.99％銅</t>
    <rPh sb="6" eb="7">
      <t>ドウ</t>
    </rPh>
    <phoneticPr fontId="0"/>
  </si>
  <si>
    <t>Copper, 99.99%</t>
    <phoneticPr fontId="0"/>
  </si>
  <si>
    <t>電線</t>
    <rPh sb="0" eb="2">
      <t>デンセン</t>
    </rPh>
    <phoneticPr fontId="0"/>
  </si>
  <si>
    <t>Electrical wires</t>
  </si>
  <si>
    <t>肉</t>
    <rPh sb="0" eb="1">
      <t>ニク</t>
    </rPh>
    <phoneticPr fontId="0"/>
  </si>
  <si>
    <t>Meat</t>
  </si>
  <si>
    <t>缶詰肉</t>
    <rPh sb="0" eb="2">
      <t>カンヅメ</t>
    </rPh>
    <rPh sb="2" eb="3">
      <t>ニク</t>
    </rPh>
    <phoneticPr fontId="0"/>
  </si>
  <si>
    <t>Canned meat</t>
  </si>
  <si>
    <t>ソーセージ</t>
  </si>
  <si>
    <t>Sausages</t>
  </si>
  <si>
    <t>腸</t>
    <rPh sb="0" eb="1">
      <t>チョウ</t>
    </rPh>
    <phoneticPr fontId="0"/>
  </si>
  <si>
    <t>千本</t>
    <rPh sb="0" eb="1">
      <t>セン</t>
    </rPh>
    <rPh sb="1" eb="2">
      <t>ホン</t>
    </rPh>
    <phoneticPr fontId="0"/>
  </si>
  <si>
    <t>Intestines</t>
  </si>
  <si>
    <t>Thousand rolls</t>
  </si>
  <si>
    <t>乳・乳製品</t>
    <rPh sb="0" eb="1">
      <t>ニュウ</t>
    </rPh>
    <rPh sb="2" eb="5">
      <t>ニュウセイヒン</t>
    </rPh>
    <phoneticPr fontId="0"/>
  </si>
  <si>
    <t>Milk and dairy products</t>
  </si>
  <si>
    <t>Million liters</t>
  </si>
  <si>
    <t>ラクダの紡績糸</t>
    <rPh sb="4" eb="6">
      <t>ボウセキ</t>
    </rPh>
    <rPh sb="6" eb="7">
      <t>イト</t>
    </rPh>
    <phoneticPr fontId="0"/>
  </si>
  <si>
    <t>Camel woolen spun thread</t>
  </si>
  <si>
    <t>製毛カシミヤ</t>
    <rPh sb="0" eb="1">
      <t>セイ</t>
    </rPh>
    <rPh sb="1" eb="2">
      <t>モウ</t>
    </rPh>
    <phoneticPr fontId="0"/>
  </si>
  <si>
    <t>De-haired cashmere</t>
  </si>
  <si>
    <t>ラクダの毛布</t>
    <rPh sb="4" eb="6">
      <t>モウフ</t>
    </rPh>
    <phoneticPr fontId="0"/>
  </si>
  <si>
    <t>千メートル</t>
    <rPh sb="0" eb="1">
      <t>セン</t>
    </rPh>
    <phoneticPr fontId="0"/>
  </si>
  <si>
    <t>Camel wool blankets</t>
  </si>
  <si>
    <t>Thousand meters</t>
  </si>
  <si>
    <t>洗い上げ羊毛</t>
    <rPh sb="0" eb="1">
      <t>アラ</t>
    </rPh>
    <rPh sb="2" eb="3">
      <t>ア</t>
    </rPh>
    <rPh sb="4" eb="6">
      <t>ヨウモウ</t>
    </rPh>
    <phoneticPr fontId="0"/>
  </si>
  <si>
    <t>Scoured wool</t>
  </si>
  <si>
    <t>絨毯</t>
    <rPh sb="0" eb="2">
      <t>ジュウタン</t>
    </rPh>
    <phoneticPr fontId="0"/>
  </si>
  <si>
    <t>千平方メートル</t>
    <rPh sb="0" eb="1">
      <t>セン</t>
    </rPh>
    <rPh sb="1" eb="3">
      <t>ヘイホウ</t>
    </rPh>
    <phoneticPr fontId="0"/>
  </si>
  <si>
    <t>Carpets</t>
  </si>
  <si>
    <r>
      <t>Thousand m</t>
    </r>
    <r>
      <rPr>
        <vertAlign val="superscript"/>
        <sz val="10"/>
        <rFont val="Arial Narrow"/>
        <family val="2"/>
      </rPr>
      <t>2</t>
    </r>
  </si>
  <si>
    <t>カシミヤ製品</t>
    <rPh sb="4" eb="6">
      <t>セイヒン</t>
    </rPh>
    <phoneticPr fontId="0"/>
  </si>
  <si>
    <t>千点</t>
    <rPh sb="0" eb="1">
      <t>セン</t>
    </rPh>
    <rPh sb="1" eb="2">
      <t>テン</t>
    </rPh>
    <phoneticPr fontId="0"/>
  </si>
  <si>
    <t>Knitted goods of cashmere</t>
  </si>
  <si>
    <t>Thousand pieces</t>
  </si>
  <si>
    <t>フェルト</t>
  </si>
  <si>
    <t>Felt</t>
  </si>
  <si>
    <t>フェルトの靴</t>
    <rPh sb="5" eb="6">
      <t>クツ</t>
    </rPh>
    <phoneticPr fontId="0"/>
  </si>
  <si>
    <t>千足</t>
    <rPh sb="0" eb="1">
      <t>セン</t>
    </rPh>
    <rPh sb="1" eb="2">
      <t>ソク</t>
    </rPh>
    <phoneticPr fontId="0"/>
  </si>
  <si>
    <t>Felt boots</t>
  </si>
  <si>
    <t>Thousand pairs</t>
  </si>
  <si>
    <t>革靴</t>
    <rPh sb="0" eb="1">
      <t>カワ</t>
    </rPh>
    <rPh sb="1" eb="2">
      <t>クツ</t>
    </rPh>
    <phoneticPr fontId="0"/>
  </si>
  <si>
    <t>Leather footwear</t>
  </si>
  <si>
    <t>革服飾品</t>
    <rPh sb="0" eb="1">
      <t>カワ</t>
    </rPh>
    <rPh sb="1" eb="4">
      <t>フクショクヒン</t>
    </rPh>
    <phoneticPr fontId="0"/>
  </si>
  <si>
    <t>千着</t>
    <rPh sb="0" eb="1">
      <t>セン</t>
    </rPh>
    <rPh sb="1" eb="2">
      <t>チャク</t>
    </rPh>
    <phoneticPr fontId="0"/>
  </si>
  <si>
    <t>Leather garments</t>
  </si>
  <si>
    <t>羊皮のコート</t>
    <rPh sb="0" eb="1">
      <t>ヒツジ</t>
    </rPh>
    <rPh sb="1" eb="2">
      <t>カワ</t>
    </rPh>
    <phoneticPr fontId="0"/>
  </si>
  <si>
    <t>Sheepskin coats</t>
    <phoneticPr fontId="0"/>
  </si>
  <si>
    <t>電気</t>
    <rPh sb="0" eb="2">
      <t>デンキ</t>
    </rPh>
    <phoneticPr fontId="0"/>
  </si>
  <si>
    <t>GWh</t>
  </si>
  <si>
    <t>Electricity</t>
    <phoneticPr fontId="0"/>
  </si>
  <si>
    <t>熱エネルギー</t>
    <rPh sb="0" eb="1">
      <t>ネツ</t>
    </rPh>
    <phoneticPr fontId="0"/>
  </si>
  <si>
    <t>千Gcal</t>
    <rPh sb="0" eb="1">
      <t>セン</t>
    </rPh>
    <phoneticPr fontId="0"/>
  </si>
  <si>
    <t>Thermal energy</t>
  </si>
  <si>
    <t>Thousand Gcal</t>
  </si>
  <si>
    <t>水道</t>
    <rPh sb="0" eb="2">
      <t>スイドウ</t>
    </rPh>
    <phoneticPr fontId="0"/>
  </si>
  <si>
    <t>Distribution of water</t>
  </si>
  <si>
    <r>
      <t>Million m</t>
    </r>
    <r>
      <rPr>
        <vertAlign val="superscript"/>
        <sz val="10"/>
        <rFont val="Arial Narrow"/>
        <family val="2"/>
      </rPr>
      <t>3</t>
    </r>
  </si>
  <si>
    <t>貨物量合計</t>
    <rPh sb="0" eb="2">
      <t>カモツ</t>
    </rPh>
    <rPh sb="2" eb="3">
      <t>リョウ</t>
    </rPh>
    <rPh sb="3" eb="5">
      <t>ゴウケイ</t>
    </rPh>
    <phoneticPr fontId="0"/>
  </si>
  <si>
    <t>Transport</t>
  </si>
  <si>
    <t>Freight turnover, total</t>
  </si>
  <si>
    <t>Billion tonne km</t>
  </si>
  <si>
    <t>　鉄道</t>
    <rPh sb="1" eb="3">
      <t>テツドウ</t>
    </rPh>
    <phoneticPr fontId="0"/>
  </si>
  <si>
    <t>Railway</t>
  </si>
  <si>
    <t>旅客合計</t>
    <rPh sb="0" eb="2">
      <t>リョカク</t>
    </rPh>
    <rPh sb="2" eb="4">
      <t>ゴウケイ</t>
    </rPh>
    <phoneticPr fontId="0"/>
  </si>
  <si>
    <t>Passenger turnover, total</t>
  </si>
  <si>
    <t>Million passenger km</t>
  </si>
  <si>
    <t>　道路</t>
    <rPh sb="1" eb="3">
      <t>ドウロ</t>
    </rPh>
    <phoneticPr fontId="0"/>
  </si>
  <si>
    <t>Road</t>
  </si>
  <si>
    <t>　航空</t>
    <rPh sb="1" eb="3">
      <t>コウクウ</t>
    </rPh>
    <phoneticPr fontId="0"/>
  </si>
  <si>
    <t>Air</t>
  </si>
  <si>
    <t>車両台数</t>
    <rPh sb="0" eb="2">
      <t>シャリョウ</t>
    </rPh>
    <rPh sb="2" eb="4">
      <t>ダイスウ</t>
    </rPh>
    <phoneticPr fontId="0"/>
  </si>
  <si>
    <t>千台</t>
    <rPh sb="0" eb="1">
      <t>セン</t>
    </rPh>
    <rPh sb="1" eb="2">
      <t>ダイ</t>
    </rPh>
    <phoneticPr fontId="0"/>
  </si>
  <si>
    <t>Number of vehicles</t>
  </si>
  <si>
    <t>Thousand</t>
  </si>
  <si>
    <t>　個人所有</t>
    <rPh sb="1" eb="3">
      <t>コジン</t>
    </rPh>
    <rPh sb="3" eb="5">
      <t>ショユウ</t>
    </rPh>
    <phoneticPr fontId="0"/>
  </si>
  <si>
    <t>Passenger cars</t>
  </si>
  <si>
    <t>改良道路の総延長</t>
    <rPh sb="0" eb="2">
      <t>カイリョウ</t>
    </rPh>
    <rPh sb="2" eb="4">
      <t>ドウロ</t>
    </rPh>
    <rPh sb="5" eb="6">
      <t>ソウ</t>
    </rPh>
    <rPh sb="6" eb="8">
      <t>エンチョウ</t>
    </rPh>
    <phoneticPr fontId="0"/>
  </si>
  <si>
    <t>千キロメートル</t>
    <rPh sb="0" eb="1">
      <t>セン</t>
    </rPh>
    <phoneticPr fontId="0"/>
  </si>
  <si>
    <t>Improved auto-road length, total</t>
  </si>
  <si>
    <t>Thousand km</t>
  </si>
  <si>
    <t>　舗装</t>
    <rPh sb="1" eb="3">
      <t>ホソウ</t>
    </rPh>
    <phoneticPr fontId="0"/>
  </si>
  <si>
    <t>Paved</t>
  </si>
  <si>
    <t>電話回線数</t>
    <rPh sb="0" eb="2">
      <t>デンワ</t>
    </rPh>
    <rPh sb="2" eb="4">
      <t>カイセン</t>
    </rPh>
    <rPh sb="4" eb="5">
      <t>スウ</t>
    </rPh>
    <phoneticPr fontId="0"/>
  </si>
  <si>
    <t>千人当たり</t>
    <rPh sb="0" eb="1">
      <t>セン</t>
    </rPh>
    <rPh sb="1" eb="2">
      <t>ニン</t>
    </rPh>
    <phoneticPr fontId="0"/>
  </si>
  <si>
    <t>Information and communication</t>
    <phoneticPr fontId="0"/>
  </si>
  <si>
    <t>Number of telephone lines</t>
  </si>
  <si>
    <t>Per 1,000 persons</t>
    <phoneticPr fontId="0"/>
  </si>
  <si>
    <t>パソコン台数</t>
    <rPh sb="4" eb="6">
      <t>ダイスウ</t>
    </rPh>
    <phoneticPr fontId="0"/>
  </si>
  <si>
    <t>Number of personal computers</t>
  </si>
  <si>
    <r>
      <rPr>
        <sz val="10"/>
        <rFont val="ＭＳ Ｐゴシック"/>
        <family val="3"/>
        <charset val="128"/>
      </rPr>
      <t>インターネットプロバイダー数（</t>
    </r>
    <r>
      <rPr>
        <sz val="10"/>
        <rFont val="Arial Narrow"/>
        <family val="2"/>
      </rPr>
      <t>ISP</t>
    </r>
    <r>
      <rPr>
        <sz val="10"/>
        <rFont val="ＭＳ Ｐゴシック"/>
        <family val="3"/>
        <charset val="128"/>
      </rPr>
      <t>）</t>
    </r>
  </si>
  <si>
    <t>数</t>
    <rPh sb="0" eb="1">
      <t>スウ</t>
    </rPh>
    <phoneticPr fontId="0"/>
  </si>
  <si>
    <t>Number of internet service providers (ISPs)</t>
    <phoneticPr fontId="0"/>
  </si>
  <si>
    <t>Number</t>
  </si>
  <si>
    <t>インターネットサービス利用者数</t>
    <rPh sb="11" eb="14">
      <t>リヨウシャ</t>
    </rPh>
    <rPh sb="14" eb="15">
      <t>スウ</t>
    </rPh>
    <phoneticPr fontId="0"/>
  </si>
  <si>
    <t>Number of internet service subscribers</t>
  </si>
  <si>
    <t>ケーブルテレビ利用者数</t>
    <rPh sb="7" eb="10">
      <t>リヨウシャ</t>
    </rPh>
    <rPh sb="10" eb="11">
      <t>スウ</t>
    </rPh>
    <phoneticPr fontId="0"/>
  </si>
  <si>
    <t>Number of cable television users</t>
  </si>
  <si>
    <t xml:space="preserve">Thousand </t>
  </si>
  <si>
    <t>貿易総額</t>
    <rPh sb="0" eb="2">
      <t>ボウエキ</t>
    </rPh>
    <rPh sb="2" eb="4">
      <t>ソウガク</t>
    </rPh>
    <phoneticPr fontId="0"/>
  </si>
  <si>
    <t>Trade in goods</t>
  </si>
  <si>
    <t>Total turnover</t>
  </si>
  <si>
    <t>輸出</t>
    <rPh sb="0" eb="2">
      <t>ユシュツ</t>
    </rPh>
    <phoneticPr fontId="0"/>
  </si>
  <si>
    <t>Exports</t>
  </si>
  <si>
    <t>輸入</t>
    <rPh sb="0" eb="2">
      <t>ユニュウ</t>
    </rPh>
    <phoneticPr fontId="0"/>
  </si>
  <si>
    <t>Imports</t>
  </si>
  <si>
    <t>貿易収支</t>
    <rPh sb="0" eb="2">
      <t>ボウエキ</t>
    </rPh>
    <rPh sb="2" eb="4">
      <t>シュウシ</t>
    </rPh>
    <phoneticPr fontId="0"/>
  </si>
  <si>
    <t>Trade balance</t>
  </si>
  <si>
    <t>中国</t>
    <rPh sb="0" eb="2">
      <t>チュウゴク</t>
    </rPh>
    <phoneticPr fontId="0"/>
  </si>
  <si>
    <t>Exports by country</t>
  </si>
  <si>
    <t>China</t>
  </si>
  <si>
    <t>ロシア</t>
  </si>
  <si>
    <t xml:space="preserve">Russian Federation </t>
  </si>
  <si>
    <t>韓国</t>
    <rPh sb="0" eb="2">
      <t>カンコク</t>
    </rPh>
    <phoneticPr fontId="0"/>
  </si>
  <si>
    <t>ROK</t>
  </si>
  <si>
    <t>日本</t>
    <rPh sb="0" eb="2">
      <t>ニホン</t>
    </rPh>
    <phoneticPr fontId="0"/>
  </si>
  <si>
    <t>Japan</t>
  </si>
  <si>
    <t>アメリカ</t>
  </si>
  <si>
    <t>USA</t>
  </si>
  <si>
    <t>カナダ</t>
    <phoneticPr fontId="0"/>
  </si>
  <si>
    <t>Canada</t>
  </si>
  <si>
    <t>イギリス</t>
  </si>
  <si>
    <t>United Kingdom</t>
  </si>
  <si>
    <t>イタリア</t>
  </si>
  <si>
    <t>Italy</t>
  </si>
  <si>
    <t>銅精鉱</t>
    <rPh sb="0" eb="1">
      <t>ドウ</t>
    </rPh>
    <rPh sb="1" eb="3">
      <t>セイコウ</t>
    </rPh>
    <phoneticPr fontId="0"/>
  </si>
  <si>
    <t>Main export commodities</t>
  </si>
  <si>
    <t>Tungsten ore and concentrate</t>
  </si>
  <si>
    <t>Million pieces</t>
  </si>
  <si>
    <t>Thousand sq.meters</t>
  </si>
  <si>
    <t>ニット製品</t>
    <rPh sb="3" eb="5">
      <t>セイヒン</t>
    </rPh>
    <phoneticPr fontId="0"/>
  </si>
  <si>
    <t>千点</t>
    <rPh sb="0" eb="2">
      <t>センテン</t>
    </rPh>
    <phoneticPr fontId="0"/>
  </si>
  <si>
    <t>Knitted goods</t>
  </si>
  <si>
    <t>縫製品</t>
    <rPh sb="0" eb="1">
      <t>ヌ</t>
    </rPh>
    <rPh sb="1" eb="3">
      <t>セイヒン</t>
    </rPh>
    <phoneticPr fontId="0"/>
  </si>
  <si>
    <t>Sewn apparel</t>
  </si>
  <si>
    <t>ロシア</t>
    <phoneticPr fontId="0"/>
  </si>
  <si>
    <t>Imports by country</t>
  </si>
  <si>
    <t>Russian Federation</t>
  </si>
  <si>
    <t>アメリカ</t>
    <phoneticPr fontId="0"/>
  </si>
  <si>
    <t>ドイツ</t>
    <phoneticPr fontId="0"/>
  </si>
  <si>
    <t>Germany</t>
  </si>
  <si>
    <t>小麦</t>
    <rPh sb="0" eb="2">
      <t>コムギ</t>
    </rPh>
    <phoneticPr fontId="0"/>
  </si>
  <si>
    <t>Wheat</t>
  </si>
  <si>
    <t>小麦粉</t>
    <rPh sb="0" eb="3">
      <t>コムギコ</t>
    </rPh>
    <phoneticPr fontId="0"/>
  </si>
  <si>
    <t>Flour</t>
  </si>
  <si>
    <t>植物油</t>
    <rPh sb="0" eb="2">
      <t>ショクブツ</t>
    </rPh>
    <rPh sb="2" eb="3">
      <t>アブラ</t>
    </rPh>
    <phoneticPr fontId="0"/>
  </si>
  <si>
    <t>Vegetable oil</t>
  </si>
  <si>
    <t>バター</t>
  </si>
  <si>
    <t>Butter</t>
  </si>
  <si>
    <t>グラニュー糖</t>
    <rPh sb="5" eb="6">
      <t>トウ</t>
    </rPh>
    <phoneticPr fontId="0"/>
  </si>
  <si>
    <t>Granulated sugar</t>
  </si>
  <si>
    <t>米</t>
    <rPh sb="0" eb="1">
      <t>コメ</t>
    </rPh>
    <phoneticPr fontId="0"/>
  </si>
  <si>
    <t>Rice</t>
  </si>
  <si>
    <t>じゃがいも</t>
  </si>
  <si>
    <t>Potatoes</t>
  </si>
  <si>
    <t>緑茶</t>
    <rPh sb="0" eb="2">
      <t>リョクチャ</t>
    </rPh>
    <phoneticPr fontId="0"/>
  </si>
  <si>
    <t>Green tea</t>
  </si>
  <si>
    <t>果物</t>
    <rPh sb="0" eb="2">
      <t>クダモノ</t>
    </rPh>
    <phoneticPr fontId="0"/>
  </si>
  <si>
    <t>Fresh fruit</t>
  </si>
  <si>
    <t>清涼飲料</t>
    <rPh sb="0" eb="2">
      <t>セイリョウ</t>
    </rPh>
    <rPh sb="2" eb="4">
      <t>インリョウ</t>
    </rPh>
    <phoneticPr fontId="0"/>
  </si>
  <si>
    <t>Soft drinks</t>
  </si>
  <si>
    <t>ビール</t>
  </si>
  <si>
    <t>Beer</t>
  </si>
  <si>
    <t>巻たばこ</t>
    <rPh sb="0" eb="1">
      <t>マキ</t>
    </rPh>
    <phoneticPr fontId="0"/>
  </si>
  <si>
    <t>Cigarettes</t>
  </si>
  <si>
    <t>たばこ</t>
  </si>
  <si>
    <t>Tobacco</t>
  </si>
  <si>
    <t>石鹸</t>
    <rPh sb="0" eb="2">
      <t>セッケン</t>
    </rPh>
    <phoneticPr fontId="0"/>
  </si>
  <si>
    <t>II. Non-food consumer products</t>
  </si>
  <si>
    <t>Soap</t>
  </si>
  <si>
    <t>洗剤</t>
    <rPh sb="0" eb="2">
      <t>センザイ</t>
    </rPh>
    <phoneticPr fontId="0"/>
  </si>
  <si>
    <t>Detergent</t>
  </si>
  <si>
    <t>冷蔵庫・冷凍庫</t>
    <rPh sb="0" eb="3">
      <t>レイゾウコ</t>
    </rPh>
    <rPh sb="4" eb="7">
      <t>レイトウコ</t>
    </rPh>
    <phoneticPr fontId="0"/>
  </si>
  <si>
    <t>千台</t>
    <rPh sb="0" eb="2">
      <t>センダイ</t>
    </rPh>
    <phoneticPr fontId="0"/>
  </si>
  <si>
    <t>Refrigerators, freezers</t>
  </si>
  <si>
    <t>洗濯機</t>
    <rPh sb="0" eb="3">
      <t>センタッキ</t>
    </rPh>
    <phoneticPr fontId="0"/>
  </si>
  <si>
    <t>Washing machines</t>
  </si>
  <si>
    <t>データ処理装置及びその部品</t>
    <rPh sb="3" eb="5">
      <t>ショリ</t>
    </rPh>
    <rPh sb="5" eb="7">
      <t>ソウチ</t>
    </rPh>
    <rPh sb="7" eb="8">
      <t>オヨ</t>
    </rPh>
    <rPh sb="11" eb="13">
      <t>ブヒン</t>
    </rPh>
    <phoneticPr fontId="0"/>
  </si>
  <si>
    <t>Data processing equipment &amp; spare parts</t>
  </si>
  <si>
    <t>テレビ</t>
  </si>
  <si>
    <t>TV sets</t>
  </si>
  <si>
    <t>窓ガラス</t>
    <rPh sb="0" eb="1">
      <t>マド</t>
    </rPh>
    <phoneticPr fontId="0"/>
  </si>
  <si>
    <t>III. Industrial goods</t>
  </si>
  <si>
    <t>Window glass</t>
  </si>
  <si>
    <t>窒素肥料</t>
    <rPh sb="0" eb="2">
      <t>チッソ</t>
    </rPh>
    <rPh sb="2" eb="4">
      <t>ヒリョウ</t>
    </rPh>
    <phoneticPr fontId="0"/>
  </si>
  <si>
    <t>Nitrogen fertilizer</t>
  </si>
  <si>
    <t>タイヤ</t>
  </si>
  <si>
    <t>New tires</t>
  </si>
  <si>
    <t>車</t>
    <rPh sb="0" eb="1">
      <t>クルマ</t>
    </rPh>
    <phoneticPr fontId="0"/>
  </si>
  <si>
    <t>Cars</t>
  </si>
  <si>
    <t>トラック</t>
  </si>
  <si>
    <t>Trucks</t>
  </si>
  <si>
    <t>石油</t>
    <rPh sb="0" eb="2">
      <t>セキユ</t>
    </rPh>
    <phoneticPr fontId="0"/>
  </si>
  <si>
    <t>IV. Fuel, energy</t>
  </si>
  <si>
    <t>Petroleum</t>
  </si>
  <si>
    <t>ディーゼル燃料</t>
    <rPh sb="5" eb="7">
      <t>ネンリョウ</t>
    </rPh>
    <phoneticPr fontId="0"/>
  </si>
  <si>
    <t>Diesel fuel</t>
  </si>
  <si>
    <t>ジェット燃料</t>
    <rPh sb="4" eb="6">
      <t>ネンリョウ</t>
    </rPh>
    <phoneticPr fontId="0"/>
  </si>
  <si>
    <t>Jet fuel</t>
  </si>
  <si>
    <t>マズット</t>
  </si>
  <si>
    <t>Mazut</t>
  </si>
  <si>
    <t>潤滑油</t>
    <rPh sb="0" eb="3">
      <t>ジュンカツユ</t>
    </rPh>
    <phoneticPr fontId="0"/>
  </si>
  <si>
    <t>Lubricants</t>
  </si>
  <si>
    <t>Electricity</t>
  </si>
  <si>
    <t>外国直接投資</t>
    <rPh sb="0" eb="2">
      <t>ガイコク</t>
    </rPh>
    <rPh sb="2" eb="4">
      <t>チョクセツ</t>
    </rPh>
    <rPh sb="4" eb="6">
      <t>トウシ</t>
    </rPh>
    <phoneticPr fontId="0"/>
  </si>
  <si>
    <t xml:space="preserve">Foreign direct investment </t>
  </si>
  <si>
    <t>Net flow</t>
  </si>
  <si>
    <t xml:space="preserve">                      (NSO = National Statistical Office of Mongolia)</t>
    <phoneticPr fontId="0"/>
  </si>
  <si>
    <t>Per capita GDP/GNI</t>
  </si>
  <si>
    <t>Male</t>
  </si>
  <si>
    <t>Female</t>
  </si>
  <si>
    <t>Resident Population</t>
  </si>
  <si>
    <t>Urban</t>
  </si>
  <si>
    <t>Rural</t>
  </si>
  <si>
    <t>Consumption of fixed capital</t>
  </si>
  <si>
    <t>Net taxes on production and imports</t>
  </si>
  <si>
    <t>Operating surplus /mixed income, net</t>
  </si>
  <si>
    <t>GDP by income, nominal</t>
  </si>
  <si>
    <t>-</t>
  </si>
  <si>
    <t xml:space="preserve">Food and live animals </t>
  </si>
  <si>
    <t>Beverages and tabocco</t>
  </si>
  <si>
    <t>Crude materials, inedible, expect fuels</t>
  </si>
  <si>
    <t>Mineral fuels, lubricants and related materials</t>
  </si>
  <si>
    <t>Animal and vegetable oils, fats and waxes</t>
  </si>
  <si>
    <t>Chemicals and related products</t>
  </si>
  <si>
    <t>Manufactured goods classified chiefly by material</t>
  </si>
  <si>
    <t>Mashinery and transport equipment</t>
  </si>
  <si>
    <t>Miscellaneous manufactured articles</t>
  </si>
  <si>
    <t>Commodities and transactions not classified elsewhere in the SITC</t>
  </si>
  <si>
    <t>Imports by commodity group  (SITC classification)</t>
  </si>
  <si>
    <t>純流動</t>
    <rPh sb="0" eb="1">
      <t>ジュン</t>
    </rPh>
    <rPh sb="1" eb="3">
      <t>リュウドウ</t>
    </rPh>
    <phoneticPr fontId="9"/>
  </si>
  <si>
    <t>流入</t>
    <rPh sb="0" eb="2">
      <t>リュウニュウ</t>
    </rPh>
    <phoneticPr fontId="9"/>
  </si>
  <si>
    <t>流出</t>
    <rPh sb="0" eb="2">
      <t>リュウシュツ</t>
    </rPh>
    <phoneticPr fontId="9"/>
  </si>
  <si>
    <t>絨毯</t>
    <rPh sb="0" eb="2">
      <t>ジュウタン</t>
    </rPh>
    <phoneticPr fontId="9"/>
  </si>
  <si>
    <t>千平方メートル</t>
    <rPh sb="0" eb="1">
      <t>セン</t>
    </rPh>
    <rPh sb="1" eb="3">
      <t>ヘイホウ</t>
    </rPh>
    <phoneticPr fontId="9"/>
  </si>
  <si>
    <r>
      <rPr>
        <sz val="10"/>
        <rFont val="ＭＳ Ｐゴシック"/>
        <family val="3"/>
        <charset val="128"/>
      </rPr>
      <t>項目</t>
    </r>
    <rPh sb="0" eb="2">
      <t>コウモク</t>
    </rPh>
    <phoneticPr fontId="0"/>
  </si>
  <si>
    <r>
      <rPr>
        <sz val="10"/>
        <rFont val="ＭＳ Ｐゴシック"/>
        <family val="3"/>
        <charset val="128"/>
      </rPr>
      <t>年間インフレ率（期末）</t>
    </r>
    <rPh sb="0" eb="2">
      <t>ネンカン</t>
    </rPh>
    <rPh sb="6" eb="7">
      <t>リツ</t>
    </rPh>
    <rPh sb="8" eb="10">
      <t>キマツ</t>
    </rPh>
    <phoneticPr fontId="0"/>
  </si>
  <si>
    <r>
      <rPr>
        <sz val="10"/>
        <rFont val="ＭＳ Ｐゴシック"/>
        <family val="3"/>
        <charset val="128"/>
      </rPr>
      <t>年平均インフレ</t>
    </r>
    <rPh sb="0" eb="1">
      <t>ネン</t>
    </rPh>
    <rPh sb="1" eb="3">
      <t>ヘイキン</t>
    </rPh>
    <phoneticPr fontId="0"/>
  </si>
  <si>
    <r>
      <rPr>
        <sz val="10"/>
        <rFont val="ＭＳ Ｐゴシック"/>
        <family val="3"/>
        <charset val="128"/>
      </rPr>
      <t>年平均為替レート</t>
    </r>
    <rPh sb="0" eb="1">
      <t>ネン</t>
    </rPh>
    <rPh sb="1" eb="3">
      <t>ヘイキン</t>
    </rPh>
    <rPh sb="3" eb="5">
      <t>カワセ</t>
    </rPh>
    <phoneticPr fontId="0"/>
  </si>
  <si>
    <r>
      <rPr>
        <sz val="10"/>
        <rFont val="ＭＳ Ｐゴシック"/>
        <family val="3"/>
        <charset val="128"/>
      </rPr>
      <t>貧困率</t>
    </r>
    <rPh sb="0" eb="2">
      <t>ヒンコン</t>
    </rPh>
    <rPh sb="2" eb="3">
      <t>リツ</t>
    </rPh>
    <phoneticPr fontId="0"/>
  </si>
  <si>
    <r>
      <rPr>
        <sz val="10"/>
        <rFont val="ＭＳ Ｐゴシック"/>
        <family val="3"/>
        <charset val="128"/>
      </rPr>
      <t>雇用</t>
    </r>
    <rPh sb="0" eb="2">
      <t>コヨウ</t>
    </rPh>
    <phoneticPr fontId="0"/>
  </si>
  <si>
    <r>
      <rPr>
        <sz val="10"/>
        <rFont val="ＭＳ Ｐゴシック"/>
        <family val="3"/>
        <charset val="128"/>
      </rPr>
      <t>部門別雇用</t>
    </r>
    <rPh sb="0" eb="2">
      <t>ブモン</t>
    </rPh>
    <rPh sb="2" eb="3">
      <t>ベツ</t>
    </rPh>
    <rPh sb="3" eb="5">
      <t>コヨウ</t>
    </rPh>
    <phoneticPr fontId="0"/>
  </si>
  <si>
    <r>
      <rPr>
        <sz val="10"/>
        <rFont val="ＭＳ Ｐゴシック"/>
        <family val="3"/>
        <charset val="128"/>
      </rPr>
      <t>金融市場（期末）</t>
    </r>
    <rPh sb="0" eb="2">
      <t>キンユウ</t>
    </rPh>
    <rPh sb="2" eb="4">
      <t>シジョウ</t>
    </rPh>
    <rPh sb="5" eb="7">
      <t>キマツ</t>
    </rPh>
    <phoneticPr fontId="0"/>
  </si>
  <si>
    <r>
      <rPr>
        <sz val="10"/>
        <rFont val="ＭＳ Ｐゴシック"/>
        <family val="3"/>
        <charset val="128"/>
      </rPr>
      <t>株式市場</t>
    </r>
    <rPh sb="0" eb="2">
      <t>カブシキ</t>
    </rPh>
    <rPh sb="2" eb="4">
      <t>シジョウ</t>
    </rPh>
    <phoneticPr fontId="0"/>
  </si>
  <si>
    <r>
      <rPr>
        <sz val="10"/>
        <rFont val="ＭＳ Ｐゴシック"/>
        <family val="3"/>
        <charset val="128"/>
      </rPr>
      <t>時価総額</t>
    </r>
    <rPh sb="0" eb="2">
      <t>ジカ</t>
    </rPh>
    <rPh sb="2" eb="4">
      <t>ソウガク</t>
    </rPh>
    <phoneticPr fontId="0"/>
  </si>
  <si>
    <r>
      <rPr>
        <sz val="10"/>
        <rFont val="ＭＳ Ｐゴシック"/>
        <family val="3"/>
        <charset val="128"/>
      </rPr>
      <t>市場流動性</t>
    </r>
    <rPh sb="0" eb="2">
      <t>シジョウ</t>
    </rPh>
    <rPh sb="2" eb="5">
      <t>リュウドウセイ</t>
    </rPh>
    <phoneticPr fontId="0"/>
  </si>
  <si>
    <r>
      <rPr>
        <sz val="10"/>
        <rFont val="ＭＳ Ｐゴシック"/>
        <family val="3"/>
        <charset val="128"/>
      </rPr>
      <t>農業生産（名目）</t>
    </r>
    <rPh sb="0" eb="2">
      <t>ノウギョウ</t>
    </rPh>
    <rPh sb="2" eb="4">
      <t>セイサン</t>
    </rPh>
    <rPh sb="5" eb="7">
      <t>メイモク</t>
    </rPh>
    <phoneticPr fontId="0"/>
  </si>
  <si>
    <r>
      <rPr>
        <sz val="10"/>
        <rFont val="ＭＳ Ｐゴシック"/>
        <family val="3"/>
        <charset val="128"/>
      </rPr>
      <t>主要生産高</t>
    </r>
    <rPh sb="0" eb="2">
      <t>シュヨウ</t>
    </rPh>
    <rPh sb="2" eb="4">
      <t>セイサン</t>
    </rPh>
    <rPh sb="4" eb="5">
      <t>ダカ</t>
    </rPh>
    <phoneticPr fontId="0"/>
  </si>
  <si>
    <r>
      <rPr>
        <sz val="10"/>
        <rFont val="ＭＳ Ｐゴシック"/>
        <family val="3"/>
        <charset val="128"/>
      </rPr>
      <t>主要製品生産量</t>
    </r>
    <rPh sb="0" eb="2">
      <t>シュヨウ</t>
    </rPh>
    <rPh sb="2" eb="4">
      <t>セイヒン</t>
    </rPh>
    <rPh sb="4" eb="6">
      <t>セイサン</t>
    </rPh>
    <rPh sb="6" eb="7">
      <t>リョウ</t>
    </rPh>
    <phoneticPr fontId="0"/>
  </si>
  <si>
    <r>
      <rPr>
        <sz val="10"/>
        <rFont val="ＭＳ Ｐゴシック"/>
        <family val="3"/>
        <charset val="128"/>
      </rPr>
      <t>情報・通信</t>
    </r>
    <rPh sb="0" eb="2">
      <t>ジョウホウ</t>
    </rPh>
    <rPh sb="3" eb="5">
      <t>ツウシン</t>
    </rPh>
    <phoneticPr fontId="0"/>
  </si>
  <si>
    <r>
      <rPr>
        <sz val="10"/>
        <rFont val="ＭＳ Ｐゴシック"/>
        <family val="3"/>
        <charset val="128"/>
      </rPr>
      <t>対外貿易</t>
    </r>
    <rPh sb="0" eb="2">
      <t>タイガイ</t>
    </rPh>
    <rPh sb="2" eb="4">
      <t>ボウエキ</t>
    </rPh>
    <phoneticPr fontId="0"/>
  </si>
  <si>
    <r>
      <rPr>
        <sz val="10"/>
        <rFont val="ＭＳ Ｐゴシック"/>
        <family val="3"/>
        <charset val="128"/>
      </rPr>
      <t>国別輸出額</t>
    </r>
    <rPh sb="0" eb="2">
      <t>クニベツ</t>
    </rPh>
    <rPh sb="2" eb="4">
      <t>ユシュツ</t>
    </rPh>
    <rPh sb="4" eb="5">
      <t>ガク</t>
    </rPh>
    <phoneticPr fontId="0"/>
  </si>
  <si>
    <r>
      <rPr>
        <sz val="10"/>
        <rFont val="ＭＳ Ｐゴシック"/>
        <family val="3"/>
        <charset val="128"/>
      </rPr>
      <t>主要輸出品目</t>
    </r>
    <rPh sb="0" eb="2">
      <t>シュヨウ</t>
    </rPh>
    <rPh sb="2" eb="4">
      <t>ユシュツ</t>
    </rPh>
    <rPh sb="4" eb="6">
      <t>ヒンモク</t>
    </rPh>
    <phoneticPr fontId="0"/>
  </si>
  <si>
    <r>
      <rPr>
        <sz val="10"/>
        <rFont val="ＭＳ Ｐゴシック"/>
        <family val="3"/>
        <charset val="128"/>
      </rPr>
      <t>国別輸入額</t>
    </r>
    <rPh sb="0" eb="2">
      <t>クニベツ</t>
    </rPh>
    <rPh sb="2" eb="4">
      <t>ユニュウ</t>
    </rPh>
    <rPh sb="4" eb="5">
      <t>ガク</t>
    </rPh>
    <phoneticPr fontId="0"/>
  </si>
  <si>
    <r>
      <rPr>
        <sz val="10"/>
        <rFont val="ＭＳ Ｐゴシック"/>
        <family val="3"/>
        <charset val="128"/>
      </rPr>
      <t>主要輸入品目</t>
    </r>
    <rPh sb="0" eb="2">
      <t>シュヨウ</t>
    </rPh>
    <rPh sb="2" eb="4">
      <t>ユニュウ</t>
    </rPh>
    <rPh sb="4" eb="6">
      <t>ヒンモク</t>
    </rPh>
    <phoneticPr fontId="0"/>
  </si>
  <si>
    <r>
      <rPr>
        <sz val="10"/>
        <rFont val="ＭＳ Ｐゴシック"/>
        <family val="3"/>
        <charset val="128"/>
      </rPr>
      <t>Ⅰ．食料品</t>
    </r>
    <rPh sb="2" eb="5">
      <t>ショクリョウヒン</t>
    </rPh>
    <phoneticPr fontId="0"/>
  </si>
  <si>
    <r>
      <rPr>
        <sz val="10"/>
        <rFont val="ＭＳ Ｐゴシック"/>
        <family val="3"/>
        <charset val="128"/>
      </rPr>
      <t>Ⅱ．非食品消費財</t>
    </r>
    <rPh sb="2" eb="3">
      <t>ヒ</t>
    </rPh>
    <rPh sb="3" eb="5">
      <t>ショクヒン</t>
    </rPh>
    <rPh sb="5" eb="7">
      <t>ショウヒ</t>
    </rPh>
    <rPh sb="7" eb="8">
      <t>ザイ</t>
    </rPh>
    <phoneticPr fontId="0"/>
  </si>
  <si>
    <r>
      <rPr>
        <sz val="10"/>
        <rFont val="ＭＳ Ｐゴシック"/>
        <family val="3"/>
        <charset val="128"/>
      </rPr>
      <t>Ⅲ．工業製品</t>
    </r>
    <rPh sb="2" eb="4">
      <t>コウギョウ</t>
    </rPh>
    <rPh sb="4" eb="6">
      <t>セイヒン</t>
    </rPh>
    <phoneticPr fontId="0"/>
  </si>
  <si>
    <r>
      <rPr>
        <sz val="10"/>
        <rFont val="ＭＳ Ｐゴシック"/>
        <family val="3"/>
        <charset val="128"/>
      </rPr>
      <t>Ⅳ．燃料・エネルギー</t>
    </r>
    <rPh sb="2" eb="4">
      <t>ネンリョウ</t>
    </rPh>
    <phoneticPr fontId="0"/>
  </si>
  <si>
    <r>
      <rPr>
        <sz val="10"/>
        <rFont val="ＭＳ Ｐゴシック"/>
        <family val="3"/>
        <charset val="128"/>
      </rPr>
      <t>輸送</t>
    </r>
    <phoneticPr fontId="0"/>
  </si>
  <si>
    <t>Exports by commodity group  (SITC classification)</t>
    <phoneticPr fontId="13"/>
  </si>
  <si>
    <t>飲料・たばこ</t>
    <rPh sb="0" eb="2">
      <t>インリョウ</t>
    </rPh>
    <phoneticPr fontId="13"/>
  </si>
  <si>
    <t>Mineral fuels, lubricants and related materials</t>
    <phoneticPr fontId="13"/>
  </si>
  <si>
    <t>Chemicals and related products</t>
    <phoneticPr fontId="13"/>
  </si>
  <si>
    <t>Manufactured goods classified chiefly by material</t>
    <phoneticPr fontId="13"/>
  </si>
  <si>
    <t>Miscellaneous manufactured articles</t>
    <phoneticPr fontId="13"/>
  </si>
  <si>
    <t>食料品・動物</t>
    <rPh sb="0" eb="3">
      <t>ショクリョウヒン</t>
    </rPh>
    <rPh sb="4" eb="6">
      <t>ドウブツ</t>
    </rPh>
    <phoneticPr fontId="13"/>
  </si>
  <si>
    <t>食用に適しない原材料（鉱物性燃料を除く）</t>
    <rPh sb="0" eb="2">
      <t>ショクヨウ</t>
    </rPh>
    <rPh sb="3" eb="4">
      <t>テキ</t>
    </rPh>
    <rPh sb="7" eb="10">
      <t>ゲンザイリョウ</t>
    </rPh>
    <rPh sb="11" eb="14">
      <t>コウブツセイ</t>
    </rPh>
    <rPh sb="14" eb="16">
      <t>ネンリョウ</t>
    </rPh>
    <rPh sb="17" eb="18">
      <t>ノゾ</t>
    </rPh>
    <phoneticPr fontId="13"/>
  </si>
  <si>
    <t>鉱物性燃料、潤滑油その他これらに類するもの</t>
    <rPh sb="0" eb="3">
      <t>コウブツセイ</t>
    </rPh>
    <rPh sb="3" eb="5">
      <t>ネンリョウ</t>
    </rPh>
    <rPh sb="6" eb="9">
      <t>ジュンカツユ</t>
    </rPh>
    <rPh sb="11" eb="12">
      <t>タ</t>
    </rPh>
    <rPh sb="16" eb="17">
      <t>ルイ</t>
    </rPh>
    <phoneticPr fontId="13"/>
  </si>
  <si>
    <t>動物性または植物性の油脂</t>
    <rPh sb="0" eb="3">
      <t>ドウブツセイ</t>
    </rPh>
    <rPh sb="6" eb="9">
      <t>ショクブツセイ</t>
    </rPh>
    <rPh sb="10" eb="12">
      <t>ユシ</t>
    </rPh>
    <phoneticPr fontId="13"/>
  </si>
  <si>
    <t>化学工業生産品</t>
    <rPh sb="0" eb="2">
      <t>カガク</t>
    </rPh>
    <rPh sb="2" eb="4">
      <t>コウギョウ</t>
    </rPh>
    <rPh sb="4" eb="7">
      <t>セイサンヒン</t>
    </rPh>
    <phoneticPr fontId="13"/>
  </si>
  <si>
    <t>原料別製品</t>
    <rPh sb="0" eb="2">
      <t>ゲンリョウ</t>
    </rPh>
    <rPh sb="2" eb="3">
      <t>ベツ</t>
    </rPh>
    <rPh sb="3" eb="5">
      <t>セイヒン</t>
    </rPh>
    <phoneticPr fontId="13"/>
  </si>
  <si>
    <t>機械類および輸送用機器類</t>
    <rPh sb="0" eb="3">
      <t>キカイルイ</t>
    </rPh>
    <rPh sb="6" eb="8">
      <t>ユソウ</t>
    </rPh>
    <rPh sb="8" eb="9">
      <t>ヨウ</t>
    </rPh>
    <rPh sb="9" eb="11">
      <t>キキ</t>
    </rPh>
    <rPh sb="11" eb="12">
      <t>ルイ</t>
    </rPh>
    <phoneticPr fontId="13"/>
  </si>
  <si>
    <t>雑製品</t>
    <rPh sb="0" eb="1">
      <t>ザツ</t>
    </rPh>
    <rPh sb="1" eb="3">
      <t>セイヒン</t>
    </rPh>
    <phoneticPr fontId="13"/>
  </si>
  <si>
    <t>特殊取扱品</t>
    <rPh sb="0" eb="2">
      <t>トクシュ</t>
    </rPh>
    <rPh sb="2" eb="4">
      <t>トリアツカイ</t>
    </rPh>
    <rPh sb="4" eb="5">
      <t>ヒン</t>
    </rPh>
    <phoneticPr fontId="13"/>
  </si>
  <si>
    <t>商品グループ別輸出額（SITC分類）</t>
    <rPh sb="0" eb="2">
      <t>ショウヒン</t>
    </rPh>
    <rPh sb="6" eb="7">
      <t>ベツ</t>
    </rPh>
    <rPh sb="7" eb="9">
      <t>ユシュツ</t>
    </rPh>
    <rPh sb="9" eb="10">
      <t>ガク</t>
    </rPh>
    <phoneticPr fontId="13"/>
  </si>
  <si>
    <t>▲はマイナス値を示す。</t>
    <rPh sb="6" eb="7">
      <t>アタイ</t>
    </rPh>
    <rPh sb="8" eb="9">
      <t>シメ</t>
    </rPh>
    <phoneticPr fontId="13"/>
  </si>
  <si>
    <t>　　うち男性</t>
    <rPh sb="4" eb="6">
      <t>ダンセイ</t>
    </rPh>
    <phoneticPr fontId="13"/>
  </si>
  <si>
    <t>　　うち女性</t>
    <rPh sb="4" eb="6">
      <t>ジョセイ</t>
    </rPh>
    <phoneticPr fontId="13"/>
  </si>
  <si>
    <t>　　うち都市人口</t>
    <rPh sb="4" eb="6">
      <t>トシ</t>
    </rPh>
    <rPh sb="6" eb="8">
      <t>ジンコウ</t>
    </rPh>
    <phoneticPr fontId="13"/>
  </si>
  <si>
    <t>　　うち農村人口</t>
    <rPh sb="4" eb="6">
      <t>ノウソン</t>
    </rPh>
    <rPh sb="6" eb="8">
      <t>ジンコウ</t>
    </rPh>
    <phoneticPr fontId="13"/>
  </si>
  <si>
    <t>居住人口</t>
    <rPh sb="0" eb="2">
      <t>キョジュウ</t>
    </rPh>
    <rPh sb="2" eb="4">
      <t>ジンコウ</t>
    </rPh>
    <phoneticPr fontId="13"/>
  </si>
  <si>
    <t>居住人口（年央）</t>
    <rPh sb="0" eb="2">
      <t>キョジュウ</t>
    </rPh>
    <rPh sb="2" eb="4">
      <t>ジンコウ</t>
    </rPh>
    <rPh sb="5" eb="7">
      <t>ネンオウ</t>
    </rPh>
    <phoneticPr fontId="13"/>
  </si>
  <si>
    <t>合計</t>
    <rPh sb="0" eb="2">
      <t>ゴウケイ</t>
    </rPh>
    <phoneticPr fontId="13"/>
  </si>
  <si>
    <t>　最終消費支出</t>
    <rPh sb="1" eb="3">
      <t>サイシュウ</t>
    </rPh>
    <rPh sb="3" eb="5">
      <t>ショウヒ</t>
    </rPh>
    <rPh sb="5" eb="7">
      <t>シシュツ</t>
    </rPh>
    <phoneticPr fontId="0"/>
  </si>
  <si>
    <t>　総資本形成</t>
    <rPh sb="1" eb="4">
      <t>ソウシホン</t>
    </rPh>
    <rPh sb="4" eb="6">
      <t>ケイセイ</t>
    </rPh>
    <phoneticPr fontId="0"/>
  </si>
  <si>
    <t>　純輸出</t>
    <rPh sb="1" eb="2">
      <t>ジュン</t>
    </rPh>
    <rPh sb="2" eb="4">
      <t>ユシュツ</t>
    </rPh>
    <phoneticPr fontId="0"/>
  </si>
  <si>
    <t>　営業余剰</t>
    <rPh sb="1" eb="3">
      <t>エイギョウ</t>
    </rPh>
    <rPh sb="3" eb="5">
      <t>ヨジョウ</t>
    </rPh>
    <phoneticPr fontId="13"/>
  </si>
  <si>
    <t>　固定資本減耗</t>
    <rPh sb="1" eb="3">
      <t>コテイ</t>
    </rPh>
    <rPh sb="3" eb="5">
      <t>シホン</t>
    </rPh>
    <rPh sb="5" eb="7">
      <t>ゲンモウ</t>
    </rPh>
    <phoneticPr fontId="13"/>
  </si>
  <si>
    <t>Compensation of employees</t>
    <phoneticPr fontId="13"/>
  </si>
  <si>
    <t>　雇用報酬</t>
    <rPh sb="1" eb="3">
      <t>コヨウ</t>
    </rPh>
    <rPh sb="3" eb="5">
      <t>ホウシュウ</t>
    </rPh>
    <phoneticPr fontId="13"/>
  </si>
  <si>
    <t>人口</t>
    <rPh sb="0" eb="2">
      <t>ジンコウ</t>
    </rPh>
    <phoneticPr fontId="13"/>
  </si>
  <si>
    <t>分配項目別GDP（名目）</t>
    <rPh sb="0" eb="2">
      <t>ブンパイ</t>
    </rPh>
    <rPh sb="2" eb="4">
      <t>コウモク</t>
    </rPh>
    <rPh sb="4" eb="5">
      <t>ベツ</t>
    </rPh>
    <rPh sb="9" eb="11">
      <t>メイモク</t>
    </rPh>
    <phoneticPr fontId="13"/>
  </si>
  <si>
    <t>International reserves, gross</t>
  </si>
  <si>
    <t>BOP (BPM6)</t>
  </si>
  <si>
    <t>Crude materials, inedible, except fuels</t>
  </si>
  <si>
    <t>トゥグルグ／ドル</t>
  </si>
  <si>
    <t>Ulaanbaatar</t>
  </si>
  <si>
    <t>Nominal, total</t>
  </si>
  <si>
    <t>名目</t>
  </si>
  <si>
    <t>of which: Ulaanbaatar</t>
  </si>
  <si>
    <t>　生産及び輸入への純課税</t>
  </si>
  <si>
    <t>１人当たりGDP</t>
  </si>
  <si>
    <t>Nominal</t>
  </si>
  <si>
    <t>Labor Force (Economically active population)</t>
  </si>
  <si>
    <t>Labor Force Paricipation Rate</t>
  </si>
  <si>
    <t>千人</t>
  </si>
  <si>
    <t>Unemployed</t>
  </si>
  <si>
    <t>Unemployment rate (LFS)</t>
  </si>
  <si>
    <t>失業率 (LFS)</t>
  </si>
  <si>
    <t>10億トゥグルグ</t>
  </si>
  <si>
    <t>100万ドル（年平均対米為替レートによる）</t>
  </si>
  <si>
    <t>10億トゥグルグ（名目）</t>
  </si>
  <si>
    <t>100万ドル</t>
  </si>
  <si>
    <t>100万個</t>
  </si>
  <si>
    <t>100万トン</t>
  </si>
  <si>
    <t>100万リットル</t>
  </si>
  <si>
    <t>100万立法メートル</t>
  </si>
  <si>
    <t>10億トンキロ</t>
  </si>
  <si>
    <t>100万人キロ</t>
  </si>
  <si>
    <t>100万本</t>
  </si>
  <si>
    <t>Overall Balance of Payments (Reserve Assets) (BPM6)</t>
  </si>
  <si>
    <t>Financial market (Period end)</t>
  </si>
  <si>
    <t>Sown area</t>
  </si>
  <si>
    <t>Barley</t>
  </si>
  <si>
    <t>Oats</t>
  </si>
  <si>
    <t>Other vegetables</t>
  </si>
  <si>
    <t>Thousand Hectares</t>
  </si>
  <si>
    <t>Selenge aimag</t>
  </si>
  <si>
    <t>Tuv aimag</t>
  </si>
  <si>
    <t>Households</t>
  </si>
  <si>
    <t>of which: Herder households</t>
  </si>
  <si>
    <t>Thousand households</t>
  </si>
  <si>
    <t>Age group</t>
  </si>
  <si>
    <t>65+</t>
  </si>
  <si>
    <t>Life expectancy at birth</t>
  </si>
  <si>
    <t>Years</t>
  </si>
  <si>
    <t>Buckwheat</t>
  </si>
  <si>
    <t>Iron ore concentrate</t>
  </si>
  <si>
    <t xml:space="preserve">   道路</t>
  </si>
  <si>
    <t>Main import commodities
I. Food products</t>
  </si>
  <si>
    <t>Molybdenium concentrate</t>
  </si>
  <si>
    <t>Zinc ore and concentrate</t>
  </si>
  <si>
    <t>Leather and tanned skin</t>
  </si>
  <si>
    <t>Million sq. decimeters</t>
  </si>
  <si>
    <t>千点</t>
  </si>
  <si>
    <t>Tonnes</t>
  </si>
  <si>
    <t>Vodka</t>
  </si>
  <si>
    <t>Thousand liters</t>
  </si>
  <si>
    <t>Sheep wool</t>
  </si>
  <si>
    <t>Camel wool</t>
  </si>
  <si>
    <t>Horse mane</t>
  </si>
  <si>
    <t>商品グループ別輸入額（SITC分類）</t>
  </si>
  <si>
    <t>Flow</t>
  </si>
  <si>
    <t>China, P.R.:Mainland</t>
  </si>
  <si>
    <t>China, P.R.:Hong Kong</t>
  </si>
  <si>
    <t>Singapore</t>
  </si>
  <si>
    <t>Luxembourg</t>
  </si>
  <si>
    <t>Unites States</t>
  </si>
  <si>
    <t>Switzerland</t>
  </si>
  <si>
    <t>Australia</t>
  </si>
  <si>
    <t>France</t>
  </si>
  <si>
    <t>Belgium</t>
  </si>
  <si>
    <t>New Zealand</t>
  </si>
  <si>
    <t>Netherlands</t>
  </si>
  <si>
    <t>Qatar</t>
  </si>
  <si>
    <t>FDI Stock by country, period end</t>
  </si>
  <si>
    <t>Inflow, net</t>
  </si>
  <si>
    <t>Outflow, net</t>
  </si>
  <si>
    <t>China, P.R.: Mainland</t>
  </si>
  <si>
    <t>China, P.R.: Hong Kong</t>
  </si>
  <si>
    <t>United States</t>
  </si>
  <si>
    <t>Cayman Islands</t>
  </si>
  <si>
    <t>Virgin Islands, U.S.</t>
  </si>
  <si>
    <t>FDI Stock by sector</t>
  </si>
  <si>
    <t>Education</t>
  </si>
  <si>
    <t>Manufacturing</t>
  </si>
  <si>
    <t>Wholesale and retail trade; repair of motor vehicles and motorcycles</t>
  </si>
  <si>
    <t>Accomodation and food service activities</t>
  </si>
  <si>
    <t>Information and communication</t>
  </si>
  <si>
    <t>Professional, scientific and technical activities</t>
  </si>
  <si>
    <t>Activities of extraterritorial organizations and bodies</t>
  </si>
  <si>
    <t>Financial and insurance activities</t>
  </si>
  <si>
    <t>Transportation and storage</t>
  </si>
  <si>
    <t>Administrative and support service activities</t>
  </si>
  <si>
    <t>Arts, entertainment and recreation</t>
  </si>
  <si>
    <t>Water supply, sewerage, waste management and remedation activities</t>
  </si>
  <si>
    <t>Mining and quarrying</t>
  </si>
  <si>
    <t>Other service activities</t>
  </si>
  <si>
    <t>Real estate activities</t>
  </si>
  <si>
    <t>Agriculture, forestry, fishing and hunting</t>
  </si>
  <si>
    <t>Health care and social assistance</t>
  </si>
  <si>
    <t>Electricity, gas, steam and air conditioning supply</t>
  </si>
  <si>
    <t>Public administration and defence;compulsory social security</t>
  </si>
  <si>
    <r>
      <t xml:space="preserve">Sources: 1. NSO </t>
    </r>
    <r>
      <rPr>
        <i/>
        <sz val="10"/>
        <rFont val="Arial Narrow"/>
        <family val="2"/>
      </rPr>
      <t>Mongolian Statistical Yearbook</t>
    </r>
    <r>
      <rPr>
        <sz val="10"/>
        <rFont val="Arial Narrow"/>
        <family val="2"/>
      </rPr>
      <t xml:space="preserve">, various issues; </t>
    </r>
    <r>
      <rPr>
        <i/>
        <sz val="10"/>
        <rFont val="Arial Narrow"/>
        <family val="2"/>
      </rPr>
      <t>2. Item 32: Bank of Mongolia</t>
    </r>
  </si>
  <si>
    <r>
      <rPr>
        <sz val="10"/>
        <rFont val="ＭＳ Ｐゴシック"/>
        <family val="3"/>
        <charset val="128"/>
      </rPr>
      <t>（出所）１．モンゴル国家統計局「</t>
    </r>
    <r>
      <rPr>
        <sz val="10"/>
        <rFont val="Arial Narrow"/>
        <family val="2"/>
      </rPr>
      <t>Mongolian Statistical Yearbook</t>
    </r>
    <r>
      <rPr>
        <sz val="10"/>
        <rFont val="ＭＳ Ｐゴシック"/>
        <family val="3"/>
        <charset val="128"/>
      </rPr>
      <t>」各年版。２．32は、モンゴル銀行</t>
    </r>
  </si>
  <si>
    <t>2019*</t>
  </si>
  <si>
    <t>GDP</t>
  </si>
  <si>
    <r>
      <t>Notes:  1.* Some data are preliminary; 2.** A number of persons have subscribed for more than one cellular phone;  3. "N/A" = not available;  4. "</t>
    </r>
    <r>
      <rPr>
        <sz val="10"/>
        <rFont val="ＭＳ Ｐゴシック"/>
        <family val="3"/>
        <charset val="128"/>
      </rPr>
      <t>‒</t>
    </r>
    <r>
      <rPr>
        <sz val="10"/>
        <rFont val="Arial Narrow"/>
        <family val="2"/>
      </rPr>
      <t xml:space="preserve">" = no production or activity;  5. "LFS"= </t>
    </r>
    <r>
      <rPr>
        <i/>
        <sz val="10"/>
        <rFont val="Arial Narrow"/>
        <family val="2"/>
      </rPr>
      <t>Labor Force Survey</t>
    </r>
  </si>
  <si>
    <t>GDP by production</t>
  </si>
  <si>
    <t>Industrial composition of GDP 
(at current prices)</t>
  </si>
  <si>
    <t>Industrial output (at current prices)</t>
  </si>
  <si>
    <t>Number of cellular phone subscribers**</t>
  </si>
  <si>
    <r>
      <rPr>
        <sz val="10"/>
        <rFont val="ＭＳ Ｐゴシック"/>
        <family val="3"/>
        <charset val="128"/>
      </rPr>
      <t>携帯電話利用者数</t>
    </r>
    <r>
      <rPr>
        <sz val="10"/>
        <rFont val="Arial Narrow"/>
        <family val="2"/>
      </rPr>
      <t>**</t>
    </r>
  </si>
  <si>
    <t>男性</t>
    <rPh sb="0" eb="2">
      <t>ダンセイ</t>
    </rPh>
    <phoneticPr fontId="13"/>
  </si>
  <si>
    <t>労働人口 (経済活動人口)</t>
    <rPh sb="0" eb="2">
      <t>ロウドウ</t>
    </rPh>
    <rPh sb="2" eb="4">
      <t>ジンコウ</t>
    </rPh>
    <phoneticPr fontId="13"/>
  </si>
  <si>
    <t>労働人口参加率</t>
    <rPh sb="0" eb="2">
      <t>ロウドウ</t>
    </rPh>
    <rPh sb="2" eb="4">
      <t>ジンコウ</t>
    </rPh>
    <rPh sb="4" eb="7">
      <t>サンカリツ</t>
    </rPh>
    <phoneticPr fontId="13"/>
  </si>
  <si>
    <t>鉄鉱石精鉱</t>
    <rPh sb="0" eb="3">
      <t>テッコウセキ</t>
    </rPh>
    <rPh sb="3" eb="5">
      <t>セイコウ</t>
    </rPh>
    <phoneticPr fontId="13"/>
  </si>
  <si>
    <t>　オーツ麦</t>
    <rPh sb="4" eb="5">
      <t>ムギ</t>
    </rPh>
    <phoneticPr fontId="13"/>
  </si>
  <si>
    <t>　大麦</t>
    <rPh sb="1" eb="3">
      <t>オオムギ</t>
    </rPh>
    <phoneticPr fontId="13"/>
  </si>
  <si>
    <t>世帯数</t>
    <rPh sb="0" eb="3">
      <t>セタイスウ</t>
    </rPh>
    <phoneticPr fontId="13"/>
  </si>
  <si>
    <t>総数</t>
    <rPh sb="0" eb="2">
      <t>ソウスウ</t>
    </rPh>
    <phoneticPr fontId="13"/>
  </si>
  <si>
    <t>　　うち都市世帯数</t>
    <rPh sb="4" eb="6">
      <t>トシ</t>
    </rPh>
    <rPh sb="6" eb="8">
      <t>セタイ</t>
    </rPh>
    <rPh sb="8" eb="9">
      <t>スウ</t>
    </rPh>
    <phoneticPr fontId="13"/>
  </si>
  <si>
    <t>羊毛</t>
    <rPh sb="0" eb="2">
      <t>ヨウモウ</t>
    </rPh>
    <phoneticPr fontId="13"/>
  </si>
  <si>
    <t>シンガポール</t>
    <phoneticPr fontId="13"/>
  </si>
  <si>
    <t>ルクセンブルク</t>
    <phoneticPr fontId="13"/>
  </si>
  <si>
    <t>日本</t>
    <rPh sb="0" eb="2">
      <t>ニホン</t>
    </rPh>
    <phoneticPr fontId="13"/>
  </si>
  <si>
    <t>イギリス</t>
    <phoneticPr fontId="13"/>
  </si>
  <si>
    <t>スイス</t>
    <phoneticPr fontId="13"/>
  </si>
  <si>
    <t>韓国</t>
    <rPh sb="0" eb="2">
      <t>カンコク</t>
    </rPh>
    <phoneticPr fontId="13"/>
  </si>
  <si>
    <t>オーストラリア</t>
    <phoneticPr fontId="13"/>
  </si>
  <si>
    <t>フランス</t>
    <phoneticPr fontId="13"/>
  </si>
  <si>
    <t>ベルギー</t>
    <phoneticPr fontId="13"/>
  </si>
  <si>
    <t>イタリア</t>
    <phoneticPr fontId="13"/>
  </si>
  <si>
    <t>ニュージーランド</t>
    <phoneticPr fontId="13"/>
  </si>
  <si>
    <t>オランダ</t>
    <phoneticPr fontId="13"/>
  </si>
  <si>
    <t>カタール</t>
    <phoneticPr fontId="13"/>
  </si>
  <si>
    <t>その他</t>
    <rPh sb="2" eb="3">
      <t>タ</t>
    </rPh>
    <phoneticPr fontId="13"/>
  </si>
  <si>
    <t>ロシア</t>
    <phoneticPr fontId="13"/>
  </si>
  <si>
    <t>失業者数</t>
    <rPh sb="0" eb="4">
      <t>シツギョウシャスウ</t>
    </rPh>
    <phoneticPr fontId="13"/>
  </si>
  <si>
    <t>馬のたてがみ</t>
    <rPh sb="0" eb="1">
      <t>ウマ</t>
    </rPh>
    <phoneticPr fontId="13"/>
  </si>
  <si>
    <t>Carpets</t>
    <phoneticPr fontId="13"/>
  </si>
  <si>
    <t>ケイマン諸島</t>
    <rPh sb="4" eb="6">
      <t>ショトウ</t>
    </rPh>
    <phoneticPr fontId="13"/>
  </si>
  <si>
    <t>中国（大陸）</t>
    <rPh sb="0" eb="2">
      <t>チュウゴク</t>
    </rPh>
    <rPh sb="3" eb="5">
      <t>タイリク</t>
    </rPh>
    <phoneticPr fontId="13"/>
  </si>
  <si>
    <t>アメリカ領ヴァージン諸島</t>
    <phoneticPr fontId="13"/>
  </si>
  <si>
    <t>モリブデン精鉱</t>
    <phoneticPr fontId="13"/>
  </si>
  <si>
    <t>原油</t>
    <rPh sb="0" eb="2">
      <t>ゲンユ</t>
    </rPh>
    <phoneticPr fontId="13"/>
  </si>
  <si>
    <t>Intestines</t>
    <phoneticPr fontId="13"/>
  </si>
  <si>
    <t>腸</t>
    <rPh sb="0" eb="1">
      <t>チョウ</t>
    </rPh>
    <phoneticPr fontId="13"/>
  </si>
  <si>
    <t>ウォッカ</t>
    <phoneticPr fontId="13"/>
  </si>
  <si>
    <t>金融・保険</t>
    <rPh sb="0" eb="2">
      <t>キンユウ</t>
    </rPh>
    <rPh sb="3" eb="5">
      <t>ホケン</t>
    </rPh>
    <phoneticPr fontId="13"/>
  </si>
  <si>
    <t>建設</t>
    <rPh sb="0" eb="2">
      <t>ケンセツ</t>
    </rPh>
    <phoneticPr fontId="13"/>
  </si>
  <si>
    <t>その他サービス</t>
    <rPh sb="2" eb="3">
      <t>タ</t>
    </rPh>
    <phoneticPr fontId="13"/>
  </si>
  <si>
    <t>製造</t>
    <rPh sb="0" eb="2">
      <t>セイゾウ</t>
    </rPh>
    <phoneticPr fontId="13"/>
  </si>
  <si>
    <t>採掘・採石</t>
    <rPh sb="0" eb="2">
      <t>サイクツ</t>
    </rPh>
    <rPh sb="3" eb="5">
      <t>サイセキ</t>
    </rPh>
    <phoneticPr fontId="13"/>
  </si>
  <si>
    <t>宿泊・飲食サービス</t>
    <rPh sb="0" eb="2">
      <t>シュクハク</t>
    </rPh>
    <rPh sb="3" eb="5">
      <t>インショク</t>
    </rPh>
    <phoneticPr fontId="13"/>
  </si>
  <si>
    <t>専門的・科学的・技術的活動</t>
    <rPh sb="0" eb="3">
      <t>センモンテキ</t>
    </rPh>
    <rPh sb="4" eb="7">
      <t>カガクテキ</t>
    </rPh>
    <rPh sb="8" eb="10">
      <t>ギジュツ</t>
    </rPh>
    <rPh sb="10" eb="11">
      <t>テキ</t>
    </rPh>
    <rPh sb="11" eb="13">
      <t>カツドウ</t>
    </rPh>
    <phoneticPr fontId="13"/>
  </si>
  <si>
    <t>不動産</t>
    <rPh sb="0" eb="3">
      <t>フドウサン</t>
    </rPh>
    <phoneticPr fontId="13"/>
  </si>
  <si>
    <t>情報・通信</t>
    <rPh sb="0" eb="2">
      <t>ジョウホウ</t>
    </rPh>
    <rPh sb="3" eb="5">
      <t>ツウシン</t>
    </rPh>
    <phoneticPr fontId="13"/>
  </si>
  <si>
    <t>輸送・保管・保管</t>
    <rPh sb="3" eb="5">
      <t>ホカン</t>
    </rPh>
    <rPh sb="6" eb="8">
      <t>ホカン</t>
    </rPh>
    <phoneticPr fontId="0"/>
  </si>
  <si>
    <t>経営・支援サービス</t>
    <rPh sb="0" eb="2">
      <t>ケイエイ</t>
    </rPh>
    <rPh sb="3" eb="5">
      <t>シエン</t>
    </rPh>
    <phoneticPr fontId="13"/>
  </si>
  <si>
    <t>農林業・漁業・狩猟採集</t>
    <rPh sb="0" eb="3">
      <t>ノウリンギョウ</t>
    </rPh>
    <rPh sb="4" eb="6">
      <t>ギョギョウ</t>
    </rPh>
    <rPh sb="7" eb="9">
      <t>シュリョウ</t>
    </rPh>
    <rPh sb="9" eb="11">
      <t>サイシュウ</t>
    </rPh>
    <phoneticPr fontId="13"/>
  </si>
  <si>
    <t>電気・ガス・蒸気・空気調節</t>
    <rPh sb="0" eb="2">
      <t>デンキ</t>
    </rPh>
    <rPh sb="6" eb="8">
      <t>ジョウキ</t>
    </rPh>
    <rPh sb="9" eb="13">
      <t>クウキチョウセツ</t>
    </rPh>
    <phoneticPr fontId="13"/>
  </si>
  <si>
    <t>健康・社会活動</t>
    <rPh sb="0" eb="2">
      <t>ケンコウ</t>
    </rPh>
    <rPh sb="3" eb="7">
      <t>シャカイカツドウ</t>
    </rPh>
    <phoneticPr fontId="13"/>
  </si>
  <si>
    <t>教育</t>
    <rPh sb="0" eb="2">
      <t>キョウイク</t>
    </rPh>
    <phoneticPr fontId="13"/>
  </si>
  <si>
    <t>国際組織・団体における活動</t>
    <rPh sb="0" eb="4">
      <t>コクサイソシキ</t>
    </rPh>
    <rPh sb="5" eb="7">
      <t>ダンタイ</t>
    </rPh>
    <rPh sb="11" eb="13">
      <t>カツドウ</t>
    </rPh>
    <phoneticPr fontId="13"/>
  </si>
  <si>
    <t>水道・下水道管理・改善</t>
    <rPh sb="0" eb="2">
      <t>スイドウ</t>
    </rPh>
    <rPh sb="3" eb="6">
      <t>ゲスイドウ</t>
    </rPh>
    <rPh sb="6" eb="8">
      <t>カンリ</t>
    </rPh>
    <rPh sb="9" eb="11">
      <t>カイゼン</t>
    </rPh>
    <phoneticPr fontId="13"/>
  </si>
  <si>
    <t>芸術・芸能・レクリエーション</t>
    <rPh sb="0" eb="2">
      <t>ゲイジュツ</t>
    </rPh>
    <rPh sb="3" eb="5">
      <t>ゲイノウ</t>
    </rPh>
    <phoneticPr fontId="13"/>
  </si>
  <si>
    <t>個人事業主の生産活動</t>
    <rPh sb="0" eb="5">
      <t>コジンジギョウヌシ</t>
    </rPh>
    <rPh sb="6" eb="10">
      <t>セイサンカツドウ</t>
    </rPh>
    <phoneticPr fontId="13"/>
  </si>
  <si>
    <t>行政・国防・社会保障</t>
    <rPh sb="0" eb="2">
      <t>ギョウセイ</t>
    </rPh>
    <rPh sb="3" eb="5">
      <t>コクボウ</t>
    </rPh>
    <rPh sb="6" eb="10">
      <t>シャカイホショウ</t>
    </rPh>
    <phoneticPr fontId="13"/>
  </si>
  <si>
    <t>部門別FDI残高</t>
    <rPh sb="0" eb="3">
      <t>ブモンベツ</t>
    </rPh>
    <rPh sb="6" eb="8">
      <t>ザンダカ</t>
    </rPh>
    <phoneticPr fontId="13"/>
  </si>
  <si>
    <r>
      <t>（注）１．*一部は予測値である。　2．**１台以上の携帯電話を契約した人数。　3．N/A＝該当なし。　4．－＝生産なし。　5．LFS＝労働力調査。</t>
    </r>
    <r>
      <rPr>
        <sz val="10"/>
        <color rgb="FFFF0000"/>
        <rFont val="ＭＳ Ｐゴシック"/>
        <family val="3"/>
        <charset val="128"/>
      </rPr>
      <t xml:space="preserve">  </t>
    </r>
    <phoneticPr fontId="13"/>
  </si>
  <si>
    <t>千リットル</t>
    <rPh sb="0" eb="1">
      <t>セン</t>
    </rPh>
    <phoneticPr fontId="13"/>
  </si>
  <si>
    <t>Activities of households as employers; undifferentiated goods-and services-producing activities of households for own use</t>
    <phoneticPr fontId="13"/>
  </si>
  <si>
    <t>千バレル</t>
    <rPh sb="0" eb="1">
      <t>セン</t>
    </rPh>
    <phoneticPr fontId="13"/>
  </si>
  <si>
    <t>100万平方デシメートル</t>
    <rPh sb="3" eb="4">
      <t>マン</t>
    </rPh>
    <rPh sb="4" eb="6">
      <t>ヘイホウ</t>
    </rPh>
    <phoneticPr fontId="13"/>
  </si>
  <si>
    <t>Hides &amp; skins, raw</t>
    <phoneticPr fontId="13"/>
  </si>
  <si>
    <t>生皮</t>
    <rPh sb="0" eb="1">
      <t>ナマ</t>
    </rPh>
    <rPh sb="1" eb="2">
      <t>カワ</t>
    </rPh>
    <phoneticPr fontId="0"/>
  </si>
  <si>
    <t>鞣革</t>
    <rPh sb="0" eb="1">
      <t>ナメ</t>
    </rPh>
    <rPh sb="1" eb="2">
      <t>カワ</t>
    </rPh>
    <phoneticPr fontId="13"/>
  </si>
  <si>
    <t>FDI Stock, period end</t>
    <phoneticPr fontId="13"/>
  </si>
  <si>
    <t>国別FDI期末残高</t>
    <rPh sb="0" eb="2">
      <t>クニベツ</t>
    </rPh>
    <rPh sb="5" eb="7">
      <t>キマツ</t>
    </rPh>
    <rPh sb="7" eb="9">
      <t>ザンダカ</t>
    </rPh>
    <phoneticPr fontId="13"/>
  </si>
  <si>
    <t xml:space="preserve">Fluorspar ore and concentrate </t>
    <phoneticPr fontId="13"/>
  </si>
  <si>
    <t>蛍石鉱・精鉱</t>
    <rPh sb="0" eb="2">
      <t>ホタルイシ</t>
    </rPh>
    <rPh sb="2" eb="3">
      <t>コウ</t>
    </rPh>
    <rPh sb="4" eb="6">
      <t>セイコウ</t>
    </rPh>
    <phoneticPr fontId="0"/>
  </si>
  <si>
    <t>亜鉛鉱・精鉱</t>
    <rPh sb="0" eb="2">
      <t>アエン</t>
    </rPh>
    <rPh sb="2" eb="3">
      <t>コウ</t>
    </rPh>
    <rPh sb="4" eb="6">
      <t>セイコウ</t>
    </rPh>
    <phoneticPr fontId="0"/>
  </si>
  <si>
    <t>皮</t>
    <rPh sb="0" eb="1">
      <t>カワ</t>
    </rPh>
    <phoneticPr fontId="0"/>
  </si>
  <si>
    <t>千ヘクタール</t>
    <rPh sb="0" eb="1">
      <t>セン</t>
    </rPh>
    <phoneticPr fontId="13"/>
  </si>
  <si>
    <t>作付面積</t>
    <rPh sb="0" eb="4">
      <t>サクツケメンセキ</t>
    </rPh>
    <phoneticPr fontId="13"/>
  </si>
  <si>
    <t>FDI期末残高</t>
    <rPh sb="3" eb="5">
      <t>キマツ</t>
    </rPh>
    <rPh sb="5" eb="7">
      <t>ザンダカ</t>
    </rPh>
    <phoneticPr fontId="13"/>
  </si>
  <si>
    <t>タングステン鉱・精鉱</t>
    <rPh sb="8" eb="10">
      <t>セイコウ</t>
    </rPh>
    <phoneticPr fontId="13"/>
  </si>
  <si>
    <t>総面積</t>
    <rPh sb="0" eb="3">
      <t>ソウメンセキ</t>
    </rPh>
    <phoneticPr fontId="13"/>
  </si>
  <si>
    <t>　　うちウランバートル市</t>
    <phoneticPr fontId="13"/>
  </si>
  <si>
    <t>　　うち農村世帯数</t>
    <rPh sb="6" eb="9">
      <t>セタイスウ</t>
    </rPh>
    <phoneticPr fontId="13"/>
  </si>
  <si>
    <t>名目</t>
    <phoneticPr fontId="13"/>
  </si>
  <si>
    <t>女性</t>
    <rPh sb="0" eb="2">
      <t>ジョセイ</t>
    </rPh>
    <phoneticPr fontId="13"/>
  </si>
  <si>
    <t>全体</t>
    <rPh sb="0" eb="2">
      <t>ゼンタイ</t>
    </rPh>
    <phoneticPr fontId="13"/>
  </si>
  <si>
    <t>　　　　うちセレンゲ県</t>
    <rPh sb="10" eb="11">
      <t>ケン</t>
    </rPh>
    <phoneticPr fontId="13"/>
  </si>
  <si>
    <t>　　　　うちトゥブ県</t>
    <rPh sb="9" eb="10">
      <t>ケン</t>
    </rPh>
    <phoneticPr fontId="13"/>
  </si>
  <si>
    <t>　　　　うちウランバートル市世帯数</t>
    <rPh sb="14" eb="17">
      <t>セタイスウ</t>
    </rPh>
    <phoneticPr fontId="13"/>
  </si>
  <si>
    <t>　　　　うち牧畜世帯数</t>
    <rPh sb="6" eb="8">
      <t>ボクチク</t>
    </rPh>
    <rPh sb="8" eb="11">
      <t>セタイスウ</t>
    </rPh>
    <phoneticPr fontId="13"/>
  </si>
  <si>
    <t>　　　　うちウランバートル市人口</t>
    <phoneticPr fontId="13"/>
  </si>
  <si>
    <t>　小麦</t>
    <rPh sb="1" eb="3">
      <t>コムギ</t>
    </rPh>
    <phoneticPr fontId="13"/>
  </si>
  <si>
    <t>　その他野菜</t>
    <rPh sb="3" eb="4">
      <t>タ</t>
    </rPh>
    <rPh sb="4" eb="6">
      <t>ヤサイ</t>
    </rPh>
    <phoneticPr fontId="13"/>
  </si>
  <si>
    <t>　じゃがいも</t>
    <phoneticPr fontId="13"/>
  </si>
  <si>
    <t>　そば</t>
    <phoneticPr fontId="13"/>
  </si>
  <si>
    <t>0-14</t>
    <phoneticPr fontId="13"/>
  </si>
  <si>
    <t>15-64</t>
    <phoneticPr fontId="13"/>
  </si>
  <si>
    <t>　　　　　 65歳以上</t>
    <rPh sb="8" eb="11">
      <t>サイイジョウ</t>
    </rPh>
    <phoneticPr fontId="13"/>
  </si>
  <si>
    <t>年齢層　0-14歳</t>
    <rPh sb="0" eb="3">
      <t>ネンレイソウ</t>
    </rPh>
    <rPh sb="8" eb="9">
      <t>サイ</t>
    </rPh>
    <phoneticPr fontId="13"/>
  </si>
  <si>
    <t>　　　　　 15-64歳</t>
    <rPh sb="11" eb="12">
      <t>サイ</t>
    </rPh>
    <phoneticPr fontId="13"/>
  </si>
  <si>
    <t>Employment-to-Population Ratio</t>
    <phoneticPr fontId="13"/>
  </si>
  <si>
    <t>人口に占める雇用者の比率</t>
    <rPh sb="0" eb="2">
      <t>ジンコウ</t>
    </rPh>
    <rPh sb="3" eb="4">
      <t>シ</t>
    </rPh>
    <rPh sb="6" eb="9">
      <t>コヨウシャ</t>
    </rPh>
    <rPh sb="10" eb="12">
      <t>ヒリツ</t>
    </rPh>
    <phoneticPr fontId="13"/>
  </si>
  <si>
    <t>Registered Unemployed</t>
    <phoneticPr fontId="13"/>
  </si>
  <si>
    <t>登録失業者数</t>
    <rPh sb="0" eb="2">
      <t>トウロク</t>
    </rPh>
    <rPh sb="4" eb="6">
      <t>シャスウ</t>
    </rPh>
    <phoneticPr fontId="13"/>
  </si>
  <si>
    <t>ラクダの毛</t>
    <rPh sb="4" eb="5">
      <t>モウ</t>
    </rPh>
    <phoneticPr fontId="13"/>
  </si>
  <si>
    <t>卸売・小売・修繕（自動車・バイク）</t>
    <rPh sb="0" eb="2">
      <t>オロシウ</t>
    </rPh>
    <rPh sb="3" eb="5">
      <t>コウ</t>
    </rPh>
    <rPh sb="6" eb="8">
      <t>シュウゼン</t>
    </rPh>
    <phoneticPr fontId="13"/>
  </si>
  <si>
    <r>
      <t>FDI total inflow by country</t>
    </r>
    <r>
      <rPr>
        <vertAlign val="superscript"/>
        <sz val="10"/>
        <color rgb="FFFF0000"/>
        <rFont val="Arial Narrow"/>
        <family val="2"/>
      </rPr>
      <t xml:space="preserve">, </t>
    </r>
    <phoneticPr fontId="13"/>
  </si>
  <si>
    <t>国別FDI流入額</t>
    <rPh sb="0" eb="2">
      <t>クニベツ</t>
    </rPh>
    <rPh sb="5" eb="7">
      <t>リュウニュウ</t>
    </rPh>
    <rPh sb="7" eb="8">
      <t>ガク</t>
    </rPh>
    <phoneticPr fontId="13"/>
  </si>
  <si>
    <t>GDP成長への寄与度（供給側）</t>
  </si>
  <si>
    <t>農林業・漁業</t>
  </si>
  <si>
    <t>Contributions to growth (supply side)</t>
  </si>
  <si>
    <t>Agriculture, forestry and fishing</t>
  </si>
  <si>
    <t>鉱工業</t>
  </si>
  <si>
    <t>Mining Industry</t>
  </si>
  <si>
    <t>製造業</t>
  </si>
  <si>
    <t>その他・建設業</t>
  </si>
  <si>
    <t>Other Industry &amp; Construction</t>
  </si>
  <si>
    <t>サービス業</t>
  </si>
  <si>
    <t>Services</t>
  </si>
  <si>
    <t>製品に対する純税</t>
  </si>
  <si>
    <t>Net taxes on products</t>
  </si>
  <si>
    <t>Percentage point</t>
  </si>
  <si>
    <t>世界銀行アトラスメソッド、実質2010年価格</t>
  </si>
  <si>
    <t xml:space="preserve">World Bank Atlas method (constant 2010 $) </t>
  </si>
  <si>
    <t>2010 US$</t>
  </si>
  <si>
    <t>1人当たりGNI</t>
  </si>
  <si>
    <t>GNI per capita,</t>
  </si>
  <si>
    <t xml:space="preserve"> Atlas method (current US$)</t>
  </si>
  <si>
    <t>US$</t>
  </si>
  <si>
    <t>PPP (current international $)</t>
  </si>
  <si>
    <t>Int. $</t>
  </si>
  <si>
    <t>対米為替レート、期末　(トゥグルグ／米ドル)</t>
  </si>
  <si>
    <t xml:space="preserve">Exchange rate, period end </t>
  </si>
  <si>
    <t>(at 2010 prices)</t>
  </si>
  <si>
    <t>Trade balance as % of nominal GDP</t>
  </si>
  <si>
    <r>
      <rPr>
        <sz val="10"/>
        <rFont val="ＭＳ Ｐゴシック"/>
        <family val="3"/>
        <charset val="128"/>
      </rPr>
      <t>貿易収支の名目</t>
    </r>
    <r>
      <rPr>
        <sz val="10"/>
        <rFont val="Arial Narrow"/>
        <family val="2"/>
      </rPr>
      <t>GDP</t>
    </r>
    <r>
      <rPr>
        <sz val="10"/>
        <rFont val="ＭＳ Ｐゴシック"/>
        <family val="3"/>
        <charset val="128"/>
      </rPr>
      <t>に占める割合</t>
    </r>
  </si>
  <si>
    <t>農業生産</t>
    <rPh sb="0" eb="2">
      <t>ノウギョウ</t>
    </rPh>
    <rPh sb="2" eb="4">
      <t>セイサン</t>
    </rPh>
    <phoneticPr fontId="13"/>
  </si>
  <si>
    <t>Loss of adult livestock</t>
  </si>
  <si>
    <t>Inflation target rate</t>
    <phoneticPr fontId="13"/>
  </si>
  <si>
    <t>インフレターゲット</t>
    <phoneticPr fontId="13"/>
  </si>
  <si>
    <t>農林業・漁業</t>
    <rPh sb="0" eb="3">
      <t>ノウリンギョウ</t>
    </rPh>
    <rPh sb="4" eb="6">
      <t>ギョギョウ</t>
    </rPh>
    <phoneticPr fontId="0"/>
  </si>
  <si>
    <t>国際収支（準備資産）</t>
    <rPh sb="0" eb="4">
      <t>コクサイシュウシ</t>
    </rPh>
    <rPh sb="5" eb="7">
      <t>ジュンビ</t>
    </rPh>
    <rPh sb="7" eb="9">
      <t>シサン</t>
    </rPh>
    <phoneticPr fontId="13"/>
  </si>
  <si>
    <r>
      <t>GDP</t>
    </r>
    <r>
      <rPr>
        <sz val="10"/>
        <rFont val="ＭＳ Ｐゴシック"/>
        <family val="3"/>
        <charset val="128"/>
      </rPr>
      <t>産業別構成比（名目）</t>
    </r>
  </si>
  <si>
    <r>
      <t>GDP</t>
    </r>
    <r>
      <rPr>
        <sz val="10"/>
        <rFont val="ＭＳ Ｐゴシック"/>
        <family val="3"/>
        <charset val="128"/>
      </rPr>
      <t>に占める財政赤字・黒字比率</t>
    </r>
  </si>
  <si>
    <r>
      <rPr>
        <sz val="10"/>
        <rFont val="ＭＳ Ｐゴシック"/>
        <family val="3"/>
        <charset val="128"/>
      </rPr>
      <t>貨幣供給（</t>
    </r>
    <r>
      <rPr>
        <sz val="10"/>
        <rFont val="Arial Narrow"/>
        <family val="2"/>
      </rPr>
      <t>M2</t>
    </r>
    <r>
      <rPr>
        <sz val="10"/>
        <rFont val="ＭＳ Ｐゴシック"/>
        <family val="3"/>
        <charset val="128"/>
      </rPr>
      <t>）</t>
    </r>
  </si>
  <si>
    <r>
      <t>(2010</t>
    </r>
    <r>
      <rPr>
        <sz val="10"/>
        <rFont val="ＭＳ Ｐゴシック"/>
        <family val="3"/>
        <charset val="128"/>
      </rPr>
      <t>年</t>
    </r>
    <r>
      <rPr>
        <sz val="10"/>
        <rFont val="Arial Narrow"/>
        <family val="2"/>
      </rPr>
      <t>)</t>
    </r>
    <rPh sb="5" eb="6">
      <t>ネン</t>
    </rPh>
    <phoneticPr fontId="13"/>
  </si>
  <si>
    <t>鉱工業生産（名目）</t>
    <rPh sb="0" eb="3">
      <t>コウコウギョウ</t>
    </rPh>
    <rPh sb="3" eb="5">
      <t>セイサン</t>
    </rPh>
    <rPh sb="6" eb="8">
      <t>メイモク</t>
    </rPh>
    <phoneticPr fontId="0"/>
  </si>
  <si>
    <t>銅精鉱</t>
    <phoneticPr fontId="13"/>
  </si>
  <si>
    <r>
      <t>NB:  A solid triangle (</t>
    </r>
    <r>
      <rPr>
        <sz val="10"/>
        <rFont val="ＭＳ Ｐゴシック"/>
        <family val="3"/>
        <charset val="128"/>
      </rPr>
      <t>▲</t>
    </r>
    <r>
      <rPr>
        <sz val="10"/>
        <rFont val="Arial"/>
        <family val="2"/>
      </rPr>
      <t>) denotes a negative value.</t>
    </r>
  </si>
  <si>
    <t>香港</t>
    <rPh sb="0" eb="2">
      <t>ホンコン</t>
    </rPh>
    <phoneticPr fontId="13"/>
  </si>
  <si>
    <t xml:space="preserve">アトラスメソッド </t>
    <phoneticPr fontId="13"/>
  </si>
  <si>
    <t xml:space="preserve">PPP </t>
    <phoneticPr fontId="13"/>
  </si>
  <si>
    <t>出生時平均余命</t>
    <rPh sb="0" eb="3">
      <t>シュッセイジ</t>
    </rPh>
    <rPh sb="3" eb="5">
      <t>ヘイキン</t>
    </rPh>
    <rPh sb="5" eb="7">
      <t>ヨメイ</t>
    </rPh>
    <phoneticPr fontId="13"/>
  </si>
  <si>
    <t>名目国際通貨ドル</t>
    <rPh sb="0" eb="2">
      <t>メイモク</t>
    </rPh>
    <rPh sb="2" eb="6">
      <t>コクサイツウカ</t>
    </rPh>
    <phoneticPr fontId="13"/>
  </si>
  <si>
    <t>付表３　モンゴルの統計データ</t>
    <rPh sb="0" eb="2">
      <t>フヒョウ</t>
    </rPh>
    <rPh sb="9" eb="11">
      <t>トウケイ</t>
    </rPh>
    <phoneticPr fontId="0"/>
  </si>
  <si>
    <t>％ポイント</t>
    <phoneticPr fontId="13"/>
  </si>
  <si>
    <t>千世帯</t>
    <rPh sb="0" eb="3">
      <t>センセタイ</t>
    </rPh>
    <phoneticPr fontId="13"/>
  </si>
  <si>
    <t>年</t>
    <rPh sb="0" eb="1">
      <t>ネン</t>
    </rPh>
    <phoneticPr fontId="13"/>
  </si>
  <si>
    <t>年</t>
    <rPh sb="0" eb="1">
      <t>ネン</t>
    </rPh>
    <phoneticPr fontId="13"/>
  </si>
  <si>
    <t>ドル</t>
    <phoneticPr fontId="0"/>
  </si>
  <si>
    <t>ドル</t>
    <phoneticPr fontId="13"/>
  </si>
  <si>
    <r>
      <rPr>
        <sz val="9"/>
        <rFont val="ＭＳ Ｐゴシック"/>
        <family val="3"/>
        <charset val="128"/>
      </rPr>
      <t>主要輸出品目</t>
    </r>
    <rPh sb="0" eb="2">
      <t>シュヨウ</t>
    </rPh>
    <rPh sb="2" eb="4">
      <t>ユシュツ</t>
    </rPh>
    <rPh sb="4" eb="6">
      <t>ヒンモク</t>
    </rPh>
    <phoneticPr fontId="0"/>
  </si>
  <si>
    <t>農業生産
（名目）</t>
    <rPh sb="0" eb="2">
      <t>ノウギョウ</t>
    </rPh>
    <rPh sb="2" eb="4">
      <t>セイサン</t>
    </rPh>
    <rPh sb="6" eb="8">
      <t>メイモク</t>
    </rPh>
    <phoneticPr fontId="0"/>
  </si>
  <si>
    <t>金融市場
（期末）</t>
    <rPh sb="0" eb="2">
      <t>キンユウ</t>
    </rPh>
    <rPh sb="2" eb="4">
      <t>シジョウ</t>
    </rPh>
    <rPh sb="6" eb="8">
      <t>キマツ</t>
    </rPh>
    <phoneticPr fontId="0"/>
  </si>
  <si>
    <r>
      <t>GDP</t>
    </r>
    <r>
      <rPr>
        <sz val="10"/>
        <rFont val="ＭＳ Ｐゴシック"/>
        <family val="3"/>
        <charset val="128"/>
      </rPr>
      <t>産業別構成比
（名目）</t>
    </r>
    <phoneticPr fontId="13"/>
  </si>
  <si>
    <r>
      <rPr>
        <sz val="9"/>
        <rFont val="ＭＳ Ｐゴシック"/>
        <family val="3"/>
        <charset val="128"/>
      </rPr>
      <t>Ⅲ．工業製品</t>
    </r>
    <rPh sb="2" eb="4">
      <t>コウギョウ</t>
    </rPh>
    <rPh sb="4" eb="6">
      <t>セイヒン</t>
    </rPh>
    <phoneticPr fontId="0"/>
  </si>
  <si>
    <t>国別FDI
流入額</t>
    <rPh sb="0" eb="2">
      <t>クニベツ</t>
    </rPh>
    <rPh sb="6" eb="8">
      <t>リュウニュウ</t>
    </rPh>
    <rPh sb="8" eb="9">
      <t>ガク</t>
    </rPh>
    <phoneticPr fontId="13"/>
  </si>
  <si>
    <t>国別FDI
期末残高</t>
    <rPh sb="0" eb="2">
      <t>クニベツ</t>
    </rPh>
    <rPh sb="6" eb="8">
      <t>キマツ</t>
    </rPh>
    <rPh sb="8" eb="10">
      <t>ザンダカ</t>
    </rPh>
    <phoneticPr fontId="13"/>
  </si>
  <si>
    <t>部門別FDI
残高</t>
    <rPh sb="0" eb="3">
      <t>ブモンベツ</t>
    </rPh>
    <rPh sb="7" eb="9">
      <t>ザンダカ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</si>
</sst>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_(* #,##0_);_(* \(#,##0\);_(* &quot;-&quot;_);_(@_)"/>
    <numFmt numFmtId="177" formatCode="_(* #,##0.00_);_(* \(#,##0.00\);_(* &quot;-&quot;??_);_(@_)"/>
    <numFmt numFmtId="178" formatCode="_-* #,##0_-;\-* #,##0_-;_-* &quot;-&quot;_-;_-@_-"/>
    <numFmt numFmtId="179" formatCode="_-* #,##0.00_-;\-* #,##0.00_-;_-* &quot;-&quot;??_-;_-@_-"/>
    <numFmt numFmtId="180" formatCode="0_);[Red]\(0\)"/>
    <numFmt numFmtId="181" formatCode="#,##0.0;&quot;▲ &quot;#,##0.0"/>
    <numFmt numFmtId="182" formatCode="_(* #,##0.0_);_(* \(#,##0.0\);_(* &quot;-&quot;_);_(@_)"/>
    <numFmt numFmtId="183" formatCode="0.0"/>
    <numFmt numFmtId="184" formatCode="#,##0;&quot;▲ &quot;#,##0"/>
    <numFmt numFmtId="185" formatCode="#,##0.00;&quot;▲ &quot;#,##0.00"/>
    <numFmt numFmtId="186" formatCode="General_)"/>
    <numFmt numFmtId="187" formatCode="_(* #,##0.00_);_(* \(#,##0.00\);_(* &quot;-&quot;_);_(@_)"/>
    <numFmt numFmtId="188" formatCode="#,##0.0;[Red]\-#,##0.0"/>
    <numFmt numFmtId="189" formatCode="#\ ##0.0"/>
    <numFmt numFmtId="190" formatCode="#,##0.0_ ;\-#,##0.0\ "/>
    <numFmt numFmtId="191" formatCode="#,##0.0"/>
    <numFmt numFmtId="192" formatCode="###\ ###\ ##0.0"/>
    <numFmt numFmtId="193" formatCode="_-* #,##0.0_-;\-* #,##0.0_-;_-* &quot;-&quot;_-;_-@_-"/>
    <numFmt numFmtId="194" formatCode="_-* #,##0.0_-;\-* #,##0.0_-;_-* &quot;-&quot;??_-;_-@_-"/>
    <numFmt numFmtId="195" formatCode="0.0_)"/>
    <numFmt numFmtId="196" formatCode="#\ ###\ ##0.0"/>
    <numFmt numFmtId="197" formatCode="&quot;△&quot;\ #,##0.0;&quot;▲&quot;\ #,##0.0"/>
    <numFmt numFmtId="198" formatCode="#,##0.##"/>
    <numFmt numFmtId="199" formatCode="_(* #,##0.0_);_(* \(#,##0.0\);_(* &quot;-&quot;??_);_(@_)"/>
    <numFmt numFmtId="200" formatCode="_-* #,##0_-;\-* #,##0_-;_-* &quot;-&quot;??_-;_-@_-"/>
    <numFmt numFmtId="201" formatCode="#,##0.#"/>
    <numFmt numFmtId="202" formatCode="#,##0.0_);\(#,##0.0\)"/>
    <numFmt numFmtId="203" formatCode="#,##0.0_ ;[Red]\-#,##0.0\ "/>
    <numFmt numFmtId="204" formatCode="_(* #,##0_);_(* \(#,##0\);_(* &quot;-&quot;??_);_(@_)"/>
  </numFmts>
  <fonts count="29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0"/>
      <name val="ＭＳ Ｐゴシック"/>
      <family val="3"/>
      <charset val="128"/>
    </font>
    <font>
      <i/>
      <sz val="10"/>
      <name val="Arial Narrow"/>
      <family val="2"/>
    </font>
    <font>
      <sz val="11"/>
      <name val="ＭＳ Ｐゴシック"/>
      <family val="3"/>
      <charset val="128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ＭＳ Ｐゴシック"/>
      <family val="2"/>
      <scheme val="minor"/>
    </font>
    <font>
      <sz val="10"/>
      <color rgb="FF191919"/>
      <name val="Arial Narrow"/>
      <family val="2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b/>
      <sz val="14"/>
      <name val="Arial Narrow"/>
      <family val="2"/>
    </font>
    <font>
      <sz val="1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Arial Narrow"/>
      <family val="2"/>
    </font>
    <font>
      <sz val="9"/>
      <name val="ＭＳ Ｐゴシック"/>
      <family val="3"/>
      <charset val="128"/>
    </font>
    <font>
      <sz val="11"/>
      <color rgb="FF222222"/>
      <name val="Times New Roman"/>
      <family val="1"/>
    </font>
    <font>
      <vertAlign val="superscript"/>
      <sz val="10"/>
      <color rgb="FFFF0000"/>
      <name val="Arial Narrow"/>
      <family val="2"/>
    </font>
    <font>
      <sz val="10"/>
      <name val="MS P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ＭＳ Ｐゴシック"/>
      <family val="3"/>
      <charset val="128"/>
    </font>
    <font>
      <sz val="9"/>
      <name val="Arial Narrow"/>
      <family val="2"/>
    </font>
    <font>
      <sz val="8"/>
      <name val="MS PGothic"/>
      <family val="2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6" fillId="0" borderId="0"/>
    <xf numFmtId="179" fontId="1" fillId="0" borderId="0" applyFont="0" applyFill="0" applyBorder="0" applyAlignment="0" applyProtection="0"/>
    <xf numFmtId="0" fontId="1" fillId="0" borderId="0"/>
    <xf numFmtId="0" fontId="10" fillId="0" borderId="0"/>
    <xf numFmtId="195" fontId="1" fillId="0" borderId="0"/>
    <xf numFmtId="177" fontId="10" fillId="0" borderId="0" applyFont="0" applyFill="0" applyBorder="0" applyAlignment="0" applyProtection="0"/>
    <xf numFmtId="195" fontId="1" fillId="0" borderId="0"/>
    <xf numFmtId="9" fontId="1" fillId="0" borderId="0" applyFont="0" applyFill="0" applyBorder="0" applyAlignment="0" applyProtection="0"/>
    <xf numFmtId="0" fontId="15" fillId="0" borderId="0"/>
    <xf numFmtId="0" fontId="1" fillId="0" borderId="0"/>
  </cellStyleXfs>
  <cellXfs count="776">
    <xf numFmtId="0" fontId="0" fillId="0" borderId="0" xfId="0"/>
    <xf numFmtId="0" fontId="3" fillId="2" borderId="0" xfId="2" applyFont="1" applyFill="1"/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/>
    <xf numFmtId="181" fontId="3" fillId="0" borderId="3" xfId="4" applyNumberFormat="1" applyFont="1" applyFill="1" applyBorder="1" applyAlignment="1">
      <alignment horizontal="right" vertical="center" wrapText="1"/>
    </xf>
    <xf numFmtId="182" fontId="3" fillId="0" borderId="4" xfId="1" applyNumberFormat="1" applyFont="1" applyFill="1" applyBorder="1" applyAlignment="1">
      <alignment vertical="center"/>
    </xf>
    <xf numFmtId="181" fontId="3" fillId="0" borderId="4" xfId="4" applyNumberFormat="1" applyFont="1" applyFill="1" applyBorder="1" applyAlignment="1">
      <alignment horizontal="right" vertical="center" wrapText="1"/>
    </xf>
    <xf numFmtId="183" fontId="3" fillId="0" borderId="6" xfId="2" applyNumberFormat="1" applyFont="1" applyFill="1" applyBorder="1" applyAlignment="1">
      <alignment vertical="center"/>
    </xf>
    <xf numFmtId="0" fontId="3" fillId="0" borderId="4" xfId="2" applyFont="1" applyFill="1" applyBorder="1" applyAlignment="1">
      <alignment vertical="center"/>
    </xf>
    <xf numFmtId="182" fontId="3" fillId="0" borderId="6" xfId="1" applyNumberFormat="1" applyFont="1" applyFill="1" applyBorder="1" applyAlignment="1">
      <alignment vertical="center"/>
    </xf>
    <xf numFmtId="181" fontId="3" fillId="0" borderId="2" xfId="4" applyNumberFormat="1" applyFont="1" applyFill="1" applyBorder="1" applyAlignment="1">
      <alignment horizontal="right" vertical="center" wrapText="1"/>
    </xf>
    <xf numFmtId="181" fontId="3" fillId="0" borderId="2" xfId="2" applyNumberFormat="1" applyFont="1" applyFill="1" applyBorder="1" applyAlignment="1">
      <alignment horizontal="right" vertical="center"/>
    </xf>
    <xf numFmtId="181" fontId="3" fillId="0" borderId="2" xfId="5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center" vertical="center" shrinkToFit="1"/>
    </xf>
    <xf numFmtId="181" fontId="3" fillId="0" borderId="2" xfId="1" applyNumberFormat="1" applyFont="1" applyFill="1" applyBorder="1" applyAlignment="1">
      <alignment horizontal="right" vertical="center"/>
    </xf>
    <xf numFmtId="181" fontId="3" fillId="0" borderId="8" xfId="1" applyNumberFormat="1" applyFont="1" applyFill="1" applyBorder="1" applyAlignment="1">
      <alignment horizontal="right" vertical="center"/>
    </xf>
    <xf numFmtId="182" fontId="3" fillId="0" borderId="13" xfId="1" applyNumberFormat="1" applyFont="1" applyFill="1" applyBorder="1" applyAlignment="1">
      <alignment vertical="center"/>
    </xf>
    <xf numFmtId="182" fontId="3" fillId="0" borderId="8" xfId="1" applyNumberFormat="1" applyFont="1" applyFill="1" applyBorder="1" applyAlignment="1">
      <alignment vertical="center"/>
    </xf>
    <xf numFmtId="181" fontId="3" fillId="0" borderId="10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184" fontId="3" fillId="0" borderId="2" xfId="1" applyNumberFormat="1" applyFont="1" applyFill="1" applyBorder="1" applyAlignment="1">
      <alignment horizontal="right" vertical="center"/>
    </xf>
    <xf numFmtId="0" fontId="4" fillId="0" borderId="8" xfId="3" applyFont="1" applyFill="1" applyBorder="1" applyAlignment="1">
      <alignment horizontal="center" vertical="center" wrapText="1"/>
    </xf>
    <xf numFmtId="184" fontId="3" fillId="0" borderId="8" xfId="1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right" vertical="center"/>
    </xf>
    <xf numFmtId="183" fontId="3" fillId="0" borderId="4" xfId="2" applyNumberFormat="1" applyFont="1" applyFill="1" applyBorder="1" applyAlignment="1">
      <alignment vertical="center"/>
    </xf>
    <xf numFmtId="183" fontId="3" fillId="0" borderId="2" xfId="2" applyNumberFormat="1" applyFont="1" applyFill="1" applyBorder="1" applyAlignment="1">
      <alignment vertical="center"/>
    </xf>
    <xf numFmtId="183" fontId="3" fillId="0" borderId="12" xfId="2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horizontal="left" vertical="center" shrinkToFit="1"/>
    </xf>
    <xf numFmtId="0" fontId="3" fillId="0" borderId="16" xfId="2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13" xfId="3" applyFont="1" applyFill="1" applyBorder="1" applyAlignment="1">
      <alignment vertical="center"/>
    </xf>
    <xf numFmtId="0" fontId="3" fillId="0" borderId="0" xfId="3" applyFont="1" applyFill="1"/>
    <xf numFmtId="0" fontId="3" fillId="0" borderId="0" xfId="2" applyFont="1" applyFill="1" applyBorder="1"/>
    <xf numFmtId="181" fontId="3" fillId="0" borderId="8" xfId="4" applyNumberFormat="1" applyFont="1" applyFill="1" applyBorder="1" applyAlignment="1">
      <alignment horizontal="right" vertical="center" wrapText="1"/>
    </xf>
    <xf numFmtId="181" fontId="3" fillId="0" borderId="13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184" fontId="3" fillId="0" borderId="3" xfId="4" applyNumberFormat="1" applyFont="1" applyFill="1" applyBorder="1" applyAlignment="1">
      <alignment horizontal="right" vertical="center" wrapText="1"/>
    </xf>
    <xf numFmtId="184" fontId="3" fillId="0" borderId="6" xfId="1" applyNumberFormat="1" applyFont="1" applyFill="1" applyBorder="1" applyAlignment="1">
      <alignment vertical="center"/>
    </xf>
    <xf numFmtId="184" fontId="3" fillId="0" borderId="4" xfId="4" applyNumberFormat="1" applyFont="1" applyFill="1" applyBorder="1" applyAlignment="1">
      <alignment horizontal="right" vertical="center" wrapText="1"/>
    </xf>
    <xf numFmtId="181" fontId="3" fillId="0" borderId="10" xfId="2" applyNumberFormat="1" applyFont="1" applyFill="1" applyBorder="1" applyAlignment="1">
      <alignment horizontal="right" vertical="center"/>
    </xf>
    <xf numFmtId="181" fontId="3" fillId="0" borderId="6" xfId="4" applyNumberFormat="1" applyFont="1" applyFill="1" applyBorder="1" applyAlignment="1">
      <alignment horizontal="right" vertical="center" wrapText="1"/>
    </xf>
    <xf numFmtId="181" fontId="3" fillId="0" borderId="10" xfId="4" applyNumberFormat="1" applyFont="1" applyFill="1" applyBorder="1" applyAlignment="1">
      <alignment horizontal="right" vertical="center" wrapText="1"/>
    </xf>
    <xf numFmtId="176" fontId="3" fillId="0" borderId="6" xfId="1" applyNumberFormat="1" applyFont="1" applyFill="1" applyBorder="1" applyAlignment="1">
      <alignment vertical="center"/>
    </xf>
    <xf numFmtId="176" fontId="3" fillId="0" borderId="4" xfId="4" applyNumberFormat="1" applyFont="1" applyFill="1" applyBorder="1" applyAlignment="1">
      <alignment horizontal="right" vertical="center" wrapText="1"/>
    </xf>
    <xf numFmtId="176" fontId="3" fillId="0" borderId="4" xfId="1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vertical="center"/>
    </xf>
    <xf numFmtId="176" fontId="3" fillId="0" borderId="2" xfId="5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4" xfId="1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181" fontId="3" fillId="0" borderId="12" xfId="4" applyNumberFormat="1" applyFont="1" applyFill="1" applyBorder="1" applyAlignment="1">
      <alignment horizontal="right" vertical="center" wrapText="1"/>
    </xf>
    <xf numFmtId="182" fontId="3" fillId="0" borderId="3" xfId="1" applyNumberFormat="1" applyFont="1" applyFill="1" applyBorder="1" applyAlignment="1">
      <alignment horizontal="right" vertical="center" wrapText="1"/>
    </xf>
    <xf numFmtId="182" fontId="3" fillId="0" borderId="10" xfId="1" applyNumberFormat="1" applyFont="1" applyFill="1" applyBorder="1" applyAlignment="1">
      <alignment vertical="center"/>
    </xf>
    <xf numFmtId="182" fontId="3" fillId="0" borderId="2" xfId="1" applyNumberFormat="1" applyFont="1" applyFill="1" applyBorder="1" applyAlignment="1">
      <alignment vertical="center"/>
    </xf>
    <xf numFmtId="182" fontId="3" fillId="0" borderId="6" xfId="1" applyNumberFormat="1" applyFont="1" applyFill="1" applyBorder="1" applyAlignment="1">
      <alignment horizontal="right" vertical="center" wrapText="1"/>
    </xf>
    <xf numFmtId="184" fontId="3" fillId="0" borderId="4" xfId="1" applyNumberFormat="1" applyFont="1" applyFill="1" applyBorder="1" applyAlignment="1">
      <alignment vertical="center"/>
    </xf>
    <xf numFmtId="181" fontId="3" fillId="0" borderId="6" xfId="1" applyNumberFormat="1" applyFont="1" applyFill="1" applyBorder="1" applyAlignment="1">
      <alignment horizontal="right" vertical="center"/>
    </xf>
    <xf numFmtId="181" fontId="3" fillId="0" borderId="4" xfId="1" applyNumberFormat="1" applyFont="1" applyFill="1" applyBorder="1" applyAlignment="1">
      <alignment horizontal="right" vertical="center"/>
    </xf>
    <xf numFmtId="176" fontId="3" fillId="0" borderId="4" xfId="1" applyFont="1" applyFill="1" applyBorder="1" applyAlignment="1">
      <alignment horizontal="right" vertical="center" wrapText="1"/>
    </xf>
    <xf numFmtId="176" fontId="3" fillId="0" borderId="6" xfId="1" applyFont="1" applyFill="1" applyBorder="1" applyAlignment="1">
      <alignment vertical="center"/>
    </xf>
    <xf numFmtId="182" fontId="3" fillId="0" borderId="12" xfId="1" applyNumberFormat="1" applyFont="1" applyFill="1" applyBorder="1" applyAlignment="1">
      <alignment vertical="center"/>
    </xf>
    <xf numFmtId="176" fontId="3" fillId="0" borderId="4" xfId="1" applyFont="1" applyFill="1" applyBorder="1" applyAlignment="1">
      <alignment horizontal="right" vertical="center"/>
    </xf>
    <xf numFmtId="185" fontId="3" fillId="0" borderId="4" xfId="4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vertical="center"/>
    </xf>
    <xf numFmtId="185" fontId="3" fillId="0" borderId="2" xfId="2" applyNumberFormat="1" applyFont="1" applyFill="1" applyBorder="1" applyAlignment="1">
      <alignment horizontal="right" vertical="center"/>
    </xf>
    <xf numFmtId="185" fontId="3" fillId="0" borderId="2" xfId="5" applyNumberFormat="1" applyFont="1" applyFill="1" applyBorder="1" applyAlignment="1">
      <alignment horizontal="right" vertical="center"/>
    </xf>
    <xf numFmtId="187" fontId="3" fillId="0" borderId="10" xfId="1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184" fontId="3" fillId="0" borderId="12" xfId="4" applyNumberFormat="1" applyFont="1" applyFill="1" applyBorder="1" applyAlignment="1">
      <alignment horizontal="right" vertical="center" wrapText="1"/>
    </xf>
    <xf numFmtId="184" fontId="3" fillId="0" borderId="2" xfId="2" applyNumberFormat="1" applyFont="1" applyFill="1" applyBorder="1" applyAlignment="1">
      <alignment horizontal="right" vertical="center"/>
    </xf>
    <xf numFmtId="184" fontId="3" fillId="0" borderId="2" xfId="5" applyNumberFormat="1" applyFont="1" applyFill="1" applyBorder="1" applyAlignment="1">
      <alignment horizontal="right" vertical="center"/>
    </xf>
    <xf numFmtId="184" fontId="3" fillId="0" borderId="10" xfId="2" applyNumberFormat="1" applyFont="1" applyFill="1" applyBorder="1" applyAlignment="1">
      <alignment horizontal="right" vertical="center"/>
    </xf>
    <xf numFmtId="182" fontId="3" fillId="0" borderId="3" xfId="1" applyNumberFormat="1" applyFont="1" applyFill="1" applyBorder="1" applyAlignment="1">
      <alignment vertical="center"/>
    </xf>
    <xf numFmtId="182" fontId="3" fillId="0" borderId="6" xfId="1" applyNumberFormat="1" applyFont="1" applyFill="1" applyBorder="1" applyAlignment="1">
      <alignment horizontal="right" vertical="center"/>
    </xf>
    <xf numFmtId="181" fontId="3" fillId="2" borderId="0" xfId="5" applyNumberFormat="1" applyFont="1" applyFill="1" applyBorder="1" applyAlignment="1">
      <alignment horizontal="right" vertical="center"/>
    </xf>
    <xf numFmtId="181" fontId="3" fillId="2" borderId="0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Border="1" applyAlignment="1">
      <alignment horizontal="center" vertical="center" shrinkToFit="1"/>
    </xf>
    <xf numFmtId="0" fontId="3" fillId="2" borderId="0" xfId="3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wrapText="1"/>
    </xf>
    <xf numFmtId="0" fontId="3" fillId="2" borderId="0" xfId="3" applyFont="1" applyFill="1" applyBorder="1" applyAlignment="1">
      <alignment wrapText="1"/>
    </xf>
    <xf numFmtId="0" fontId="3" fillId="2" borderId="0" xfId="2" applyFont="1" applyFill="1" applyBorder="1" applyAlignment="1">
      <alignment vertical="center"/>
    </xf>
    <xf numFmtId="0" fontId="4" fillId="2" borderId="0" xfId="3" applyFont="1" applyFill="1" applyBorder="1" applyAlignment="1">
      <alignment wrapText="1"/>
    </xf>
    <xf numFmtId="0" fontId="1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wrapText="1"/>
    </xf>
    <xf numFmtId="0" fontId="3" fillId="2" borderId="0" xfId="2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wrapText="1"/>
    </xf>
    <xf numFmtId="0" fontId="4" fillId="0" borderId="0" xfId="3" applyFont="1" applyFill="1" applyBorder="1" applyAlignment="1">
      <alignment horizontal="left" wrapText="1"/>
    </xf>
    <xf numFmtId="0" fontId="3" fillId="0" borderId="0" xfId="2" applyFont="1" applyFill="1" applyAlignment="1">
      <alignment horizontal="center" vertical="center"/>
    </xf>
    <xf numFmtId="0" fontId="3" fillId="0" borderId="8" xfId="3" applyFont="1" applyFill="1" applyBorder="1" applyAlignment="1">
      <alignment vertical="center"/>
    </xf>
    <xf numFmtId="183" fontId="3" fillId="0" borderId="8" xfId="2" applyNumberFormat="1" applyFont="1" applyFill="1" applyBorder="1" applyAlignment="1">
      <alignment vertical="center"/>
    </xf>
    <xf numFmtId="183" fontId="3" fillId="0" borderId="3" xfId="2" applyNumberFormat="1" applyFont="1" applyFill="1" applyBorder="1" applyAlignment="1">
      <alignment vertical="center"/>
    </xf>
    <xf numFmtId="183" fontId="3" fillId="0" borderId="3" xfId="4" applyNumberFormat="1" applyFont="1" applyFill="1" applyBorder="1" applyAlignment="1">
      <alignment horizontal="right" vertical="center" wrapText="1"/>
    </xf>
    <xf numFmtId="183" fontId="3" fillId="0" borderId="4" xfId="4" applyNumberFormat="1" applyFont="1" applyFill="1" applyBorder="1" applyAlignment="1">
      <alignment horizontal="right" vertical="center" wrapText="1"/>
    </xf>
    <xf numFmtId="0" fontId="3" fillId="0" borderId="4" xfId="4" applyNumberFormat="1" applyFont="1" applyFill="1" applyBorder="1" applyAlignment="1">
      <alignment horizontal="right" vertical="center" wrapText="1"/>
    </xf>
    <xf numFmtId="188" fontId="3" fillId="0" borderId="2" xfId="2" applyNumberFormat="1" applyFont="1" applyFill="1" applyBorder="1" applyAlignment="1">
      <alignment vertical="center"/>
    </xf>
    <xf numFmtId="188" fontId="3" fillId="0" borderId="2" xfId="5" applyNumberFormat="1" applyFont="1" applyFill="1" applyBorder="1" applyAlignment="1">
      <alignment horizontal="right" vertical="center"/>
    </xf>
    <xf numFmtId="188" fontId="3" fillId="0" borderId="2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vertical="center"/>
    </xf>
    <xf numFmtId="182" fontId="3" fillId="0" borderId="2" xfId="1" applyNumberFormat="1" applyFont="1" applyFill="1" applyBorder="1" applyAlignment="1">
      <alignment horizontal="right" vertical="center"/>
    </xf>
    <xf numFmtId="182" fontId="3" fillId="0" borderId="8" xfId="1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vertical="center" shrinkToFit="1"/>
    </xf>
    <xf numFmtId="182" fontId="3" fillId="0" borderId="0" xfId="1" applyNumberFormat="1" applyFont="1" applyFill="1" applyBorder="1" applyAlignment="1">
      <alignment vertical="center"/>
    </xf>
    <xf numFmtId="190" fontId="3" fillId="0" borderId="0" xfId="7" applyNumberFormat="1" applyFont="1" applyFill="1" applyBorder="1" applyAlignment="1">
      <alignment horizontal="right" vertical="center"/>
    </xf>
    <xf numFmtId="190" fontId="3" fillId="2" borderId="0" xfId="7" applyNumberFormat="1" applyFont="1" applyFill="1" applyBorder="1" applyAlignment="1">
      <alignment horizontal="right" vertical="center"/>
    </xf>
    <xf numFmtId="189" fontId="3" fillId="0" borderId="0" xfId="8" applyNumberFormat="1" applyFont="1" applyBorder="1" applyAlignment="1">
      <alignment horizontal="right" vertical="center"/>
    </xf>
    <xf numFmtId="189" fontId="3" fillId="0" borderId="0" xfId="8" applyNumberFormat="1" applyFont="1" applyBorder="1" applyAlignment="1">
      <alignment vertical="center"/>
    </xf>
    <xf numFmtId="182" fontId="3" fillId="0" borderId="4" xfId="1" applyNumberFormat="1" applyFont="1" applyFill="1" applyBorder="1" applyAlignment="1">
      <alignment horizontal="right" vertical="center"/>
    </xf>
    <xf numFmtId="190" fontId="3" fillId="2" borderId="2" xfId="7" applyNumberFormat="1" applyFont="1" applyFill="1" applyBorder="1" applyAlignment="1">
      <alignment horizontal="right" vertical="center"/>
    </xf>
    <xf numFmtId="190" fontId="3" fillId="0" borderId="2" xfId="7" applyNumberFormat="1" applyFont="1" applyBorder="1" applyAlignment="1">
      <alignment horizontal="right" vertical="center"/>
    </xf>
    <xf numFmtId="181" fontId="3" fillId="0" borderId="0" xfId="4" applyNumberFormat="1" applyFont="1" applyFill="1" applyBorder="1" applyAlignment="1">
      <alignment horizontal="right" vertical="center" wrapText="1"/>
    </xf>
    <xf numFmtId="189" fontId="3" fillId="0" borderId="4" xfId="8" applyNumberFormat="1" applyFont="1" applyBorder="1" applyAlignment="1">
      <alignment horizontal="right" vertical="center"/>
    </xf>
    <xf numFmtId="189" fontId="3" fillId="0" borderId="4" xfId="8" applyNumberFormat="1" applyFont="1" applyBorder="1" applyAlignment="1">
      <alignment vertical="center"/>
    </xf>
    <xf numFmtId="190" fontId="3" fillId="2" borderId="4" xfId="7" applyNumberFormat="1" applyFont="1" applyFill="1" applyBorder="1" applyAlignment="1">
      <alignment horizontal="right" vertical="center"/>
    </xf>
    <xf numFmtId="183" fontId="3" fillId="0" borderId="4" xfId="8" applyNumberFormat="1" applyFont="1" applyBorder="1" applyAlignment="1">
      <alignment vertical="center"/>
    </xf>
    <xf numFmtId="182" fontId="9" fillId="0" borderId="4" xfId="1" applyNumberFormat="1" applyFont="1" applyFill="1" applyBorder="1" applyAlignment="1">
      <alignment vertical="center"/>
    </xf>
    <xf numFmtId="190" fontId="3" fillId="0" borderId="4" xfId="7" applyNumberFormat="1" applyFont="1" applyFill="1" applyBorder="1" applyAlignment="1">
      <alignment horizontal="right" vertical="center"/>
    </xf>
    <xf numFmtId="182" fontId="9" fillId="2" borderId="4" xfId="1" applyNumberFormat="1" applyFont="1" applyFill="1" applyBorder="1" applyAlignment="1">
      <alignment vertical="center"/>
    </xf>
    <xf numFmtId="0" fontId="3" fillId="0" borderId="15" xfId="2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191" fontId="3" fillId="0" borderId="4" xfId="4" applyNumberFormat="1" applyFont="1" applyFill="1" applyBorder="1" applyAlignment="1">
      <alignment horizontal="right" vertical="center" wrapText="1"/>
    </xf>
    <xf numFmtId="191" fontId="3" fillId="0" borderId="6" xfId="2" applyNumberFormat="1" applyFont="1" applyFill="1" applyBorder="1" applyAlignment="1">
      <alignment vertical="center"/>
    </xf>
    <xf numFmtId="191" fontId="3" fillId="0" borderId="4" xfId="2" applyNumberFormat="1" applyFont="1" applyFill="1" applyBorder="1" applyAlignment="1">
      <alignment vertical="center"/>
    </xf>
    <xf numFmtId="191" fontId="3" fillId="0" borderId="2" xfId="2" applyNumberFormat="1" applyFont="1" applyFill="1" applyBorder="1" applyAlignment="1">
      <alignment vertical="center"/>
    </xf>
    <xf numFmtId="191" fontId="3" fillId="0" borderId="2" xfId="2" applyNumberFormat="1" applyFont="1" applyFill="1" applyBorder="1" applyAlignment="1">
      <alignment horizontal="right" vertical="center"/>
    </xf>
    <xf numFmtId="191" fontId="3" fillId="0" borderId="4" xfId="5" applyNumberFormat="1" applyFont="1" applyFill="1" applyBorder="1" applyAlignment="1">
      <alignment horizontal="right" vertical="center"/>
    </xf>
    <xf numFmtId="191" fontId="3" fillId="0" borderId="4" xfId="2" applyNumberFormat="1" applyFont="1" applyFill="1" applyBorder="1" applyAlignment="1">
      <alignment horizontal="right" vertical="center"/>
    </xf>
    <xf numFmtId="192" fontId="3" fillId="0" borderId="4" xfId="2" applyNumberFormat="1" applyFont="1" applyFill="1" applyBorder="1" applyAlignment="1">
      <alignment vertical="center"/>
    </xf>
    <xf numFmtId="192" fontId="3" fillId="0" borderId="4" xfId="5" applyNumberFormat="1" applyFont="1" applyFill="1" applyBorder="1" applyAlignment="1">
      <alignment horizontal="right" vertical="center"/>
    </xf>
    <xf numFmtId="192" fontId="3" fillId="0" borderId="4" xfId="2" applyNumberFormat="1" applyFont="1" applyFill="1" applyBorder="1" applyAlignment="1">
      <alignment horizontal="right" vertical="center"/>
    </xf>
    <xf numFmtId="192" fontId="3" fillId="0" borderId="6" xfId="2" applyNumberFormat="1" applyFont="1" applyFill="1" applyBorder="1" applyAlignment="1">
      <alignment vertical="center"/>
    </xf>
    <xf numFmtId="191" fontId="3" fillId="0" borderId="8" xfId="4" applyNumberFormat="1" applyFont="1" applyFill="1" applyBorder="1" applyAlignment="1">
      <alignment horizontal="right" vertical="center" wrapText="1"/>
    </xf>
    <xf numFmtId="191" fontId="3" fillId="0" borderId="13" xfId="2" applyNumberFormat="1" applyFont="1" applyFill="1" applyBorder="1" applyAlignment="1">
      <alignment vertical="center"/>
    </xf>
    <xf numFmtId="191" fontId="3" fillId="0" borderId="8" xfId="2" applyNumberFormat="1" applyFont="1" applyFill="1" applyBorder="1" applyAlignment="1">
      <alignment vertical="center"/>
    </xf>
    <xf numFmtId="192" fontId="3" fillId="0" borderId="2" xfId="2" applyNumberFormat="1" applyFont="1" applyFill="1" applyBorder="1" applyAlignment="1">
      <alignment vertical="center"/>
    </xf>
    <xf numFmtId="192" fontId="3" fillId="0" borderId="2" xfId="5" applyNumberFormat="1" applyFont="1" applyFill="1" applyBorder="1" applyAlignment="1">
      <alignment horizontal="right" vertical="center"/>
    </xf>
    <xf numFmtId="192" fontId="3" fillId="0" borderId="2" xfId="2" applyNumberFormat="1" applyFont="1" applyFill="1" applyBorder="1" applyAlignment="1">
      <alignment horizontal="right" vertical="center"/>
    </xf>
    <xf numFmtId="192" fontId="3" fillId="0" borderId="10" xfId="2" applyNumberFormat="1" applyFont="1" applyFill="1" applyBorder="1" applyAlignment="1">
      <alignment vertical="center"/>
    </xf>
    <xf numFmtId="191" fontId="3" fillId="0" borderId="3" xfId="4" applyNumberFormat="1" applyFont="1" applyFill="1" applyBorder="1" applyAlignment="1">
      <alignment horizontal="right" vertical="center" wrapText="1"/>
    </xf>
    <xf numFmtId="191" fontId="3" fillId="0" borderId="12" xfId="2" applyNumberFormat="1" applyFont="1" applyFill="1" applyBorder="1" applyAlignment="1">
      <alignment vertical="center"/>
    </xf>
    <xf numFmtId="191" fontId="3" fillId="0" borderId="3" xfId="2" applyNumberFormat="1" applyFont="1" applyFill="1" applyBorder="1" applyAlignment="1">
      <alignment vertical="center"/>
    </xf>
    <xf numFmtId="191" fontId="3" fillId="0" borderId="6" xfId="4" applyNumberFormat="1" applyFont="1" applyFill="1" applyBorder="1" applyAlignment="1">
      <alignment horizontal="right" vertical="center" wrapText="1"/>
    </xf>
    <xf numFmtId="191" fontId="3" fillId="0" borderId="2" xfId="4" applyNumberFormat="1" applyFont="1" applyFill="1" applyBorder="1" applyAlignment="1">
      <alignment horizontal="right" vertical="center" wrapText="1"/>
    </xf>
    <xf numFmtId="191" fontId="3" fillId="0" borderId="10" xfId="2" applyNumberFormat="1" applyFont="1" applyFill="1" applyBorder="1" applyAlignment="1">
      <alignment vertical="center"/>
    </xf>
    <xf numFmtId="191" fontId="3" fillId="0" borderId="4" xfId="2" applyNumberFormat="1" applyFont="1" applyFill="1" applyBorder="1" applyAlignment="1"/>
    <xf numFmtId="183" fontId="3" fillId="0" borderId="10" xfId="2" applyNumberFormat="1" applyFont="1" applyFill="1" applyBorder="1" applyAlignment="1">
      <alignment vertical="center"/>
    </xf>
    <xf numFmtId="191" fontId="3" fillId="0" borderId="2" xfId="1" applyNumberFormat="1" applyFont="1" applyFill="1" applyBorder="1" applyAlignment="1">
      <alignment horizontal="right" vertical="center"/>
    </xf>
    <xf numFmtId="191" fontId="3" fillId="0" borderId="13" xfId="1" applyNumberFormat="1" applyFont="1" applyFill="1" applyBorder="1" applyAlignment="1">
      <alignment vertical="center"/>
    </xf>
    <xf numFmtId="191" fontId="3" fillId="0" borderId="8" xfId="1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78" fontId="3" fillId="0" borderId="4" xfId="4" applyNumberFormat="1" applyFont="1" applyFill="1" applyBorder="1" applyAlignment="1">
      <alignment horizontal="right" vertical="center" wrapText="1"/>
    </xf>
    <xf numFmtId="178" fontId="3" fillId="0" borderId="4" xfId="1" applyNumberFormat="1" applyFont="1" applyFill="1" applyBorder="1" applyAlignment="1">
      <alignment vertical="center"/>
    </xf>
    <xf numFmtId="178" fontId="3" fillId="0" borderId="2" xfId="2" applyNumberFormat="1" applyFont="1" applyFill="1" applyBorder="1" applyAlignment="1">
      <alignment vertical="center"/>
    </xf>
    <xf numFmtId="178" fontId="3" fillId="0" borderId="2" xfId="5" applyNumberFormat="1" applyFont="1" applyFill="1" applyBorder="1" applyAlignment="1">
      <alignment horizontal="right" vertical="center"/>
    </xf>
    <xf numFmtId="178" fontId="3" fillId="0" borderId="2" xfId="2" applyNumberFormat="1" applyFont="1" applyFill="1" applyBorder="1" applyAlignment="1">
      <alignment horizontal="right" vertical="center"/>
    </xf>
    <xf numFmtId="178" fontId="3" fillId="0" borderId="2" xfId="1" applyNumberFormat="1" applyFont="1" applyFill="1" applyBorder="1" applyAlignment="1">
      <alignment vertical="center"/>
    </xf>
    <xf numFmtId="178" fontId="3" fillId="0" borderId="4" xfId="2" applyNumberFormat="1" applyFont="1" applyFill="1" applyBorder="1" applyAlignment="1">
      <alignment vertical="center"/>
    </xf>
    <xf numFmtId="189" fontId="3" fillId="0" borderId="4" xfId="4" applyNumberFormat="1" applyFont="1" applyFill="1" applyBorder="1" applyAlignment="1">
      <alignment horizontal="right" vertical="center" wrapText="1"/>
    </xf>
    <xf numFmtId="189" fontId="3" fillId="0" borderId="4" xfId="1" applyNumberFormat="1" applyFont="1" applyFill="1" applyBorder="1" applyAlignment="1">
      <alignment vertical="center"/>
    </xf>
    <xf numFmtId="189" fontId="3" fillId="0" borderId="4" xfId="2" applyNumberFormat="1" applyFont="1" applyFill="1" applyBorder="1" applyAlignment="1">
      <alignment vertical="center"/>
    </xf>
    <xf numFmtId="186" fontId="3" fillId="0" borderId="4" xfId="2" applyNumberFormat="1" applyFont="1" applyFill="1" applyBorder="1" applyAlignment="1">
      <alignment vertical="center"/>
    </xf>
    <xf numFmtId="193" fontId="3" fillId="0" borderId="2" xfId="1" applyNumberFormat="1" applyFont="1" applyFill="1" applyBorder="1" applyAlignment="1">
      <alignment horizontal="right" vertical="center"/>
    </xf>
    <xf numFmtId="193" fontId="3" fillId="0" borderId="8" xfId="1" applyNumberFormat="1" applyFont="1" applyFill="1" applyBorder="1" applyAlignment="1">
      <alignment horizontal="right" vertical="center"/>
    </xf>
    <xf numFmtId="193" fontId="3" fillId="0" borderId="6" xfId="1" applyNumberFormat="1" applyFont="1" applyFill="1" applyBorder="1" applyAlignment="1">
      <alignment vertical="center"/>
    </xf>
    <xf numFmtId="193" fontId="3" fillId="0" borderId="8" xfId="1" applyNumberFormat="1" applyFont="1" applyFill="1" applyBorder="1" applyAlignment="1">
      <alignment vertical="center"/>
    </xf>
    <xf numFmtId="193" fontId="3" fillId="0" borderId="13" xfId="1" applyNumberFormat="1" applyFont="1" applyFill="1" applyBorder="1" applyAlignment="1">
      <alignment vertical="center"/>
    </xf>
    <xf numFmtId="193" fontId="3" fillId="0" borderId="3" xfId="4" applyNumberFormat="1" applyFont="1" applyFill="1" applyBorder="1" applyAlignment="1">
      <alignment horizontal="right" vertical="center" wrapText="1"/>
    </xf>
    <xf numFmtId="193" fontId="3" fillId="0" borderId="4" xfId="1" applyNumberFormat="1" applyFont="1" applyFill="1" applyBorder="1" applyAlignment="1">
      <alignment vertical="center"/>
    </xf>
    <xf numFmtId="193" fontId="3" fillId="0" borderId="4" xfId="4" applyNumberFormat="1" applyFont="1" applyFill="1" applyBorder="1" applyAlignment="1">
      <alignment horizontal="right" vertical="center" wrapText="1"/>
    </xf>
    <xf numFmtId="194" fontId="3" fillId="0" borderId="2" xfId="5" applyNumberFormat="1" applyFont="1" applyFill="1" applyBorder="1" applyAlignment="1">
      <alignment horizontal="right" vertical="center"/>
    </xf>
    <xf numFmtId="194" fontId="3" fillId="0" borderId="2" xfId="2" applyNumberFormat="1" applyFont="1" applyFill="1" applyBorder="1" applyAlignment="1">
      <alignment horizontal="right" vertical="center"/>
    </xf>
    <xf numFmtId="194" fontId="3" fillId="0" borderId="6" xfId="1" applyNumberFormat="1" applyFont="1" applyFill="1" applyBorder="1" applyAlignment="1">
      <alignment vertical="center"/>
    </xf>
    <xf numFmtId="194" fontId="3" fillId="0" borderId="4" xfId="1" applyNumberFormat="1" applyFont="1" applyFill="1" applyBorder="1" applyAlignment="1">
      <alignment vertical="center"/>
    </xf>
    <xf numFmtId="193" fontId="3" fillId="0" borderId="4" xfId="2" applyNumberFormat="1" applyFont="1" applyFill="1" applyBorder="1" applyAlignment="1">
      <alignment vertical="center"/>
    </xf>
    <xf numFmtId="194" fontId="3" fillId="0" borderId="4" xfId="2" applyNumberFormat="1" applyFont="1" applyFill="1" applyBorder="1" applyAlignment="1">
      <alignment vertical="center"/>
    </xf>
    <xf numFmtId="193" fontId="3" fillId="0" borderId="8" xfId="2" applyNumberFormat="1" applyFont="1" applyFill="1" applyBorder="1" applyAlignment="1">
      <alignment vertical="center"/>
    </xf>
    <xf numFmtId="192" fontId="3" fillId="0" borderId="4" xfId="4" applyNumberFormat="1" applyFont="1" applyFill="1" applyBorder="1" applyAlignment="1">
      <alignment horizontal="right" vertical="center" wrapText="1"/>
    </xf>
    <xf numFmtId="192" fontId="3" fillId="0" borderId="6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horizontal="right" vertical="center" wrapText="1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12" xfId="1" applyNumberFormat="1" applyFont="1" applyFill="1" applyBorder="1" applyAlignment="1">
      <alignment vertical="center"/>
    </xf>
    <xf numFmtId="3" fontId="3" fillId="0" borderId="4" xfId="2" applyNumberFormat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6" xfId="1" applyNumberFormat="1" applyFont="1" applyFill="1" applyBorder="1" applyAlignment="1">
      <alignment vertical="center"/>
    </xf>
    <xf numFmtId="3" fontId="3" fillId="0" borderId="4" xfId="4" applyNumberFormat="1" applyFont="1" applyFill="1" applyBorder="1" applyAlignment="1">
      <alignment horizontal="right" vertical="center" wrapText="1"/>
    </xf>
    <xf numFmtId="3" fontId="3" fillId="0" borderId="4" xfId="1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vertical="center"/>
    </xf>
    <xf numFmtId="3" fontId="3" fillId="0" borderId="2" xfId="5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/>
    </xf>
    <xf numFmtId="3" fontId="3" fillId="0" borderId="10" xfId="1" applyNumberFormat="1" applyFont="1" applyFill="1" applyBorder="1" applyAlignment="1">
      <alignment vertical="center"/>
    </xf>
    <xf numFmtId="191" fontId="3" fillId="0" borderId="3" xfId="1" applyNumberFormat="1" applyFont="1" applyFill="1" applyBorder="1" applyAlignment="1">
      <alignment vertical="center"/>
    </xf>
    <xf numFmtId="191" fontId="3" fillId="0" borderId="4" xfId="1" applyNumberFormat="1" applyFont="1" applyFill="1" applyBorder="1" applyAlignment="1">
      <alignment vertical="center"/>
    </xf>
    <xf numFmtId="191" fontId="3" fillId="0" borderId="6" xfId="2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justify" vertical="center" shrinkToFit="1"/>
    </xf>
    <xf numFmtId="0" fontId="3" fillId="2" borderId="0" xfId="3" applyFont="1" applyFill="1" applyBorder="1" applyAlignment="1">
      <alignment horizontal="left" wrapText="1"/>
    </xf>
    <xf numFmtId="0" fontId="4" fillId="0" borderId="0" xfId="2" applyFont="1" applyFill="1" applyAlignment="1">
      <alignment horizontal="left" vertical="center" wrapText="1"/>
    </xf>
    <xf numFmtId="0" fontId="4" fillId="0" borderId="6" xfId="3" applyFont="1" applyFill="1" applyBorder="1" applyAlignment="1">
      <alignment horizontal="left" vertical="top" wrapText="1"/>
    </xf>
    <xf numFmtId="182" fontId="3" fillId="0" borderId="0" xfId="1" applyNumberFormat="1" applyFont="1" applyFill="1" applyAlignment="1">
      <alignment horizontal="right" vertical="center"/>
    </xf>
    <xf numFmtId="182" fontId="3" fillId="2" borderId="0" xfId="1" applyNumberFormat="1" applyFont="1" applyFill="1" applyAlignment="1">
      <alignment horizontal="right" vertical="center"/>
    </xf>
    <xf numFmtId="182" fontId="3" fillId="0" borderId="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 applyProtection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87" fontId="3" fillId="0" borderId="2" xfId="1" applyNumberFormat="1" applyFont="1" applyFill="1" applyBorder="1" applyAlignment="1">
      <alignment horizontal="right" vertical="center"/>
    </xf>
    <xf numFmtId="189" fontId="3" fillId="0" borderId="4" xfId="12" applyNumberFormat="1" applyFont="1" applyFill="1" applyBorder="1" applyAlignment="1">
      <alignment horizontal="right" vertical="center"/>
    </xf>
    <xf numFmtId="189" fontId="3" fillId="0" borderId="2" xfId="12" applyNumberFormat="1" applyFont="1" applyFill="1" applyBorder="1" applyAlignment="1">
      <alignment horizontal="right" vertical="center"/>
    </xf>
    <xf numFmtId="197" fontId="3" fillId="0" borderId="3" xfId="2" applyNumberFormat="1" applyFont="1" applyFill="1" applyBorder="1" applyAlignment="1">
      <alignment vertical="center"/>
    </xf>
    <xf numFmtId="191" fontId="3" fillId="0" borderId="3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183" fontId="3" fillId="0" borderId="0" xfId="2" applyNumberFormat="1" applyFont="1" applyFill="1"/>
    <xf numFmtId="194" fontId="3" fillId="0" borderId="8" xfId="7" applyNumberFormat="1" applyFont="1" applyFill="1" applyBorder="1" applyAlignment="1">
      <alignment horizontal="right" vertical="center"/>
    </xf>
    <xf numFmtId="198" fontId="0" fillId="0" borderId="21" xfId="0" applyNumberFormat="1" applyFill="1" applyBorder="1" applyAlignment="1" applyProtection="1">
      <alignment horizontal="right" vertical="center"/>
    </xf>
    <xf numFmtId="182" fontId="3" fillId="0" borderId="13" xfId="1" applyNumberFormat="1" applyFont="1" applyFill="1" applyBorder="1" applyAlignment="1">
      <alignment horizontal="right" vertical="center"/>
    </xf>
    <xf numFmtId="183" fontId="0" fillId="0" borderId="8" xfId="0" applyNumberFormat="1" applyFill="1" applyBorder="1" applyAlignment="1" applyProtection="1">
      <alignment horizontal="right" vertical="center"/>
    </xf>
    <xf numFmtId="182" fontId="3" fillId="0" borderId="12" xfId="1" applyNumberFormat="1" applyFont="1" applyFill="1" applyBorder="1" applyAlignment="1">
      <alignment horizontal="right" vertical="center"/>
    </xf>
    <xf numFmtId="199" fontId="3" fillId="0" borderId="2" xfId="1" applyNumberFormat="1" applyFont="1" applyFill="1" applyBorder="1" applyAlignment="1">
      <alignment horizontal="right" vertical="center"/>
    </xf>
    <xf numFmtId="200" fontId="3" fillId="0" borderId="4" xfId="7" applyNumberFormat="1" applyFont="1" applyFill="1" applyBorder="1" applyAlignment="1">
      <alignment horizontal="right" vertical="center"/>
    </xf>
    <xf numFmtId="200" fontId="3" fillId="0" borderId="4" xfId="7" applyNumberFormat="1" applyFont="1" applyFill="1" applyBorder="1" applyAlignment="1">
      <alignment vertical="center"/>
    </xf>
    <xf numFmtId="191" fontId="3" fillId="0" borderId="4" xfId="7" applyNumberFormat="1" applyFont="1" applyFill="1" applyBorder="1" applyAlignment="1">
      <alignment horizontal="right" vertical="center"/>
    </xf>
    <xf numFmtId="191" fontId="3" fillId="0" borderId="2" xfId="7" applyNumberFormat="1" applyFont="1" applyFill="1" applyBorder="1" applyAlignment="1">
      <alignment horizontal="right" vertical="center"/>
    </xf>
    <xf numFmtId="191" fontId="3" fillId="0" borderId="4" xfId="1" applyNumberFormat="1" applyFont="1" applyFill="1" applyBorder="1" applyAlignment="1">
      <alignment horizontal="right" vertical="center"/>
    </xf>
    <xf numFmtId="191" fontId="3" fillId="0" borderId="20" xfId="0" applyNumberFormat="1" applyFont="1" applyFill="1" applyBorder="1" applyAlignment="1" applyProtection="1">
      <alignment horizontal="right" vertical="center"/>
    </xf>
    <xf numFmtId="0" fontId="3" fillId="0" borderId="11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left" vertical="center" wrapText="1" shrinkToFit="1"/>
    </xf>
    <xf numFmtId="0" fontId="4" fillId="0" borderId="6" xfId="3" applyFont="1" applyFill="1" applyBorder="1" applyAlignment="1">
      <alignment horizontal="left" vertical="center" wrapText="1" shrinkToFit="1"/>
    </xf>
    <xf numFmtId="0" fontId="4" fillId="0" borderId="13" xfId="3" applyFont="1" applyFill="1" applyBorder="1" applyAlignment="1">
      <alignment horizontal="left" vertical="center" wrapText="1" shrinkToFit="1"/>
    </xf>
    <xf numFmtId="0" fontId="4" fillId="0" borderId="8" xfId="3" applyFont="1" applyFill="1" applyBorder="1" applyAlignment="1">
      <alignment horizontal="left" wrapText="1" shrinkToFit="1"/>
    </xf>
    <xf numFmtId="0" fontId="4" fillId="0" borderId="10" xfId="3" applyFont="1" applyFill="1" applyBorder="1" applyAlignment="1">
      <alignment horizontal="left" wrapText="1" shrinkToFit="1"/>
    </xf>
    <xf numFmtId="0" fontId="3" fillId="0" borderId="12" xfId="3" applyFont="1" applyFill="1" applyBorder="1" applyAlignment="1">
      <alignment horizontal="left" vertical="center" wrapText="1" shrinkToFit="1"/>
    </xf>
    <xf numFmtId="0" fontId="4" fillId="0" borderId="8" xfId="3" applyFont="1" applyFill="1" applyBorder="1" applyAlignment="1">
      <alignment horizontal="left" vertical="center" wrapText="1" shrinkToFit="1"/>
    </xf>
    <xf numFmtId="0" fontId="4" fillId="0" borderId="6" xfId="6" applyFont="1" applyFill="1" applyBorder="1" applyAlignment="1">
      <alignment horizontal="left" wrapText="1" shrinkToFit="1"/>
    </xf>
    <xf numFmtId="0" fontId="3" fillId="0" borderId="10" xfId="3" applyFont="1" applyFill="1" applyBorder="1" applyAlignment="1">
      <alignment horizontal="left" vertical="center" wrapText="1" shrinkToFit="1"/>
    </xf>
    <xf numFmtId="0" fontId="4" fillId="0" borderId="13" xfId="6" applyFont="1" applyFill="1" applyBorder="1" applyAlignment="1">
      <alignment horizontal="left" vertical="center" wrapText="1" shrinkToFit="1"/>
    </xf>
    <xf numFmtId="0" fontId="3" fillId="0" borderId="6" xfId="3" applyFont="1" applyFill="1" applyBorder="1" applyAlignment="1">
      <alignment horizontal="left" vertical="center" wrapText="1" shrinkToFit="1"/>
    </xf>
    <xf numFmtId="0" fontId="3" fillId="0" borderId="18" xfId="3" applyFont="1" applyFill="1" applyBorder="1" applyAlignment="1">
      <alignment horizontal="left" vertical="center" wrapText="1" shrinkToFit="1"/>
    </xf>
    <xf numFmtId="0" fontId="4" fillId="0" borderId="12" xfId="3" applyFont="1" applyFill="1" applyBorder="1" applyAlignment="1">
      <alignment horizontal="left" vertical="center" wrapText="1" shrinkToFit="1"/>
    </xf>
    <xf numFmtId="0" fontId="4" fillId="0" borderId="3" xfId="3" applyFont="1" applyFill="1" applyBorder="1" applyAlignment="1">
      <alignment horizontal="left" vertical="center" wrapText="1" shrinkToFit="1"/>
    </xf>
    <xf numFmtId="0" fontId="4" fillId="0" borderId="4" xfId="3" applyFont="1" applyFill="1" applyBorder="1" applyAlignment="1">
      <alignment horizontal="left" vertical="center" wrapText="1" shrinkToFit="1"/>
    </xf>
    <xf numFmtId="0" fontId="4" fillId="0" borderId="2" xfId="3" applyFont="1" applyFill="1" applyBorder="1" applyAlignment="1">
      <alignment horizontal="left" vertical="center" wrapText="1" shrinkToFit="1"/>
    </xf>
    <xf numFmtId="0" fontId="4" fillId="0" borderId="10" xfId="3" applyFont="1" applyFill="1" applyBorder="1" applyAlignment="1">
      <alignment horizontal="left" vertical="center" wrapText="1" shrinkToFit="1"/>
    </xf>
    <xf numFmtId="0" fontId="4" fillId="0" borderId="8" xfId="2" applyFont="1" applyFill="1" applyBorder="1" applyAlignment="1">
      <alignment horizontal="left" vertical="center" wrapText="1" shrinkToFit="1"/>
    </xf>
    <xf numFmtId="0" fontId="3" fillId="2" borderId="0" xfId="3" applyFont="1" applyFill="1" applyBorder="1" applyAlignment="1">
      <alignment horizontal="left" vertical="center" wrapText="1" shrinkToFit="1"/>
    </xf>
    <xf numFmtId="0" fontId="4" fillId="0" borderId="2" xfId="2" applyFont="1" applyFill="1" applyBorder="1" applyAlignment="1">
      <alignment horizontal="center" vertical="center" wrapText="1" shrinkToFit="1"/>
    </xf>
    <xf numFmtId="0" fontId="4" fillId="0" borderId="8" xfId="3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center" vertical="center" wrapText="1" shrinkToFit="1"/>
    </xf>
    <xf numFmtId="0" fontId="4" fillId="0" borderId="8" xfId="2" applyFont="1" applyFill="1" applyBorder="1" applyAlignment="1">
      <alignment horizontal="center" vertical="center" wrapText="1" shrinkToFit="1"/>
    </xf>
    <xf numFmtId="0" fontId="4" fillId="0" borderId="4" xfId="2" applyFont="1" applyFill="1" applyBorder="1" applyAlignment="1">
      <alignment horizontal="center" vertical="center" wrapText="1" shrinkToFit="1"/>
    </xf>
    <xf numFmtId="0" fontId="4" fillId="0" borderId="3" xfId="3" applyFont="1" applyFill="1" applyBorder="1" applyAlignment="1">
      <alignment horizontal="center" wrapText="1" shrinkToFit="1"/>
    </xf>
    <xf numFmtId="0" fontId="4" fillId="2" borderId="0" xfId="3" applyFont="1" applyFill="1" applyBorder="1" applyAlignment="1">
      <alignment horizontal="center" vertical="center" wrapText="1" shrinkToFit="1"/>
    </xf>
    <xf numFmtId="191" fontId="3" fillId="0" borderId="0" xfId="2" applyNumberFormat="1" applyFont="1" applyFill="1" applyBorder="1" applyAlignment="1">
      <alignment horizontal="right" vertical="center"/>
    </xf>
    <xf numFmtId="191" fontId="3" fillId="0" borderId="0" xfId="1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182" fontId="3" fillId="0" borderId="10" xfId="1" applyNumberFormat="1" applyFont="1" applyFill="1" applyBorder="1" applyAlignment="1">
      <alignment horizontal="right" vertical="center"/>
    </xf>
    <xf numFmtId="191" fontId="3" fillId="0" borderId="21" xfId="0" applyNumberFormat="1" applyFont="1" applyFill="1" applyBorder="1" applyAlignment="1" applyProtection="1">
      <alignment horizontal="right" vertical="center"/>
    </xf>
    <xf numFmtId="184" fontId="3" fillId="0" borderId="10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horizontal="right" vertical="center"/>
    </xf>
    <xf numFmtId="183" fontId="0" fillId="0" borderId="13" xfId="0" applyNumberFormat="1" applyFill="1" applyBorder="1" applyAlignment="1" applyProtection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84" fontId="3" fillId="0" borderId="6" xfId="4" applyNumberFormat="1" applyFont="1" applyFill="1" applyBorder="1" applyAlignment="1">
      <alignment horizontal="right" vertical="center" wrapText="1"/>
    </xf>
    <xf numFmtId="185" fontId="3" fillId="0" borderId="10" xfId="2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182" fontId="3" fillId="0" borderId="12" xfId="1" applyNumberFormat="1" applyFont="1" applyFill="1" applyBorder="1" applyAlignment="1">
      <alignment horizontal="right" vertical="center" wrapText="1"/>
    </xf>
    <xf numFmtId="200" fontId="3" fillId="0" borderId="6" xfId="7" applyNumberFormat="1" applyFont="1" applyFill="1" applyBorder="1" applyAlignment="1">
      <alignment horizontal="right" vertical="center"/>
    </xf>
    <xf numFmtId="200" fontId="3" fillId="0" borderId="6" xfId="7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horizontal="right" vertical="center" wrapText="1"/>
    </xf>
    <xf numFmtId="3" fontId="3" fillId="0" borderId="10" xfId="1" applyNumberFormat="1" applyFont="1" applyFill="1" applyBorder="1" applyAlignment="1">
      <alignment horizontal="right" vertical="center"/>
    </xf>
    <xf numFmtId="189" fontId="3" fillId="0" borderId="6" xfId="12" applyNumberFormat="1" applyFont="1" applyFill="1" applyBorder="1" applyAlignment="1">
      <alignment horizontal="right" vertical="center"/>
    </xf>
    <xf numFmtId="191" fontId="3" fillId="0" borderId="6" xfId="7" applyNumberFormat="1" applyFont="1" applyFill="1" applyBorder="1" applyAlignment="1">
      <alignment horizontal="right" vertical="center"/>
    </xf>
    <xf numFmtId="189" fontId="3" fillId="0" borderId="10" xfId="12" applyNumberFormat="1" applyFont="1" applyFill="1" applyBorder="1" applyAlignment="1">
      <alignment horizontal="right" vertical="center"/>
    </xf>
    <xf numFmtId="176" fontId="3" fillId="0" borderId="6" xfId="1" applyFont="1" applyFill="1" applyBorder="1" applyAlignment="1">
      <alignment horizontal="right" vertical="center"/>
    </xf>
    <xf numFmtId="191" fontId="3" fillId="0" borderId="10" xfId="2" applyNumberFormat="1" applyFont="1" applyFill="1" applyBorder="1" applyAlignment="1">
      <alignment horizontal="right" vertical="center"/>
    </xf>
    <xf numFmtId="191" fontId="3" fillId="0" borderId="6" xfId="1" applyNumberFormat="1" applyFont="1" applyFill="1" applyBorder="1" applyAlignment="1">
      <alignment horizontal="right" vertical="center"/>
    </xf>
    <xf numFmtId="191" fontId="3" fillId="0" borderId="4" xfId="0" applyNumberFormat="1" applyFont="1" applyFill="1" applyBorder="1" applyAlignment="1" applyProtection="1">
      <alignment horizontal="right" vertical="center"/>
    </xf>
    <xf numFmtId="199" fontId="3" fillId="0" borderId="4" xfId="1" applyNumberFormat="1" applyFont="1" applyFill="1" applyBorder="1" applyAlignment="1">
      <alignment horizontal="right" vertical="center"/>
    </xf>
    <xf numFmtId="191" fontId="3" fillId="0" borderId="8" xfId="0" applyNumberFormat="1" applyFont="1" applyFill="1" applyBorder="1" applyAlignment="1" applyProtection="1">
      <alignment horizontal="right" vertical="center"/>
    </xf>
    <xf numFmtId="183" fontId="3" fillId="0" borderId="13" xfId="2" applyNumberFormat="1" applyFont="1" applyFill="1" applyBorder="1" applyAlignment="1">
      <alignment vertical="center"/>
    </xf>
    <xf numFmtId="199" fontId="3" fillId="0" borderId="0" xfId="8" applyNumberFormat="1" applyFont="1" applyBorder="1" applyAlignment="1">
      <alignment horizontal="right" vertical="center"/>
    </xf>
    <xf numFmtId="199" fontId="3" fillId="0" borderId="4" xfId="8" applyNumberFormat="1" applyFont="1" applyBorder="1" applyAlignment="1">
      <alignment horizontal="right" vertical="center"/>
    </xf>
    <xf numFmtId="199" fontId="3" fillId="0" borderId="6" xfId="1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 applyProtection="1">
      <alignment horizontal="right" vertical="center"/>
    </xf>
    <xf numFmtId="3" fontId="3" fillId="0" borderId="21" xfId="0" applyNumberFormat="1" applyFont="1" applyFill="1" applyBorder="1" applyAlignment="1" applyProtection="1">
      <alignment horizontal="right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181" fontId="3" fillId="0" borderId="2" xfId="2" applyNumberFormat="1" applyFont="1" applyFill="1" applyBorder="1" applyAlignment="1">
      <alignment vertical="center"/>
    </xf>
    <xf numFmtId="0" fontId="4" fillId="0" borderId="8" xfId="3" applyFont="1" applyFill="1" applyBorder="1" applyAlignment="1">
      <alignment wrapText="1" shrinkToFit="1"/>
    </xf>
    <xf numFmtId="191" fontId="3" fillId="0" borderId="12" xfId="1" applyNumberFormat="1" applyFont="1" applyFill="1" applyBorder="1" applyAlignment="1">
      <alignment horizontal="right" vertical="center"/>
    </xf>
    <xf numFmtId="191" fontId="3" fillId="0" borderId="10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 wrapText="1" shrinkToFit="1"/>
    </xf>
    <xf numFmtId="0" fontId="3" fillId="0" borderId="8" xfId="2" applyFont="1" applyFill="1" applyBorder="1" applyAlignment="1">
      <alignment vertical="center" wrapText="1" shrinkToFit="1"/>
    </xf>
    <xf numFmtId="0" fontId="3" fillId="0" borderId="8" xfId="2" applyFont="1" applyFill="1" applyBorder="1" applyAlignment="1">
      <alignment horizontal="center" vertical="center" wrapText="1" shrinkToFit="1"/>
    </xf>
    <xf numFmtId="0" fontId="2" fillId="2" borderId="0" xfId="2" applyFont="1" applyFill="1" applyBorder="1" applyAlignment="1">
      <alignment vertical="center"/>
    </xf>
    <xf numFmtId="9" fontId="3" fillId="0" borderId="8" xfId="13" applyFont="1" applyFill="1" applyBorder="1" applyAlignment="1">
      <alignment horizontal="center" vertical="center" wrapText="1" shrinkToFit="1"/>
    </xf>
    <xf numFmtId="0" fontId="14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shrinkToFit="1"/>
    </xf>
    <xf numFmtId="180" fontId="3" fillId="0" borderId="8" xfId="1" applyNumberFormat="1" applyFont="1" applyFill="1" applyBorder="1" applyAlignment="1">
      <alignment horizontal="center" vertical="center"/>
    </xf>
    <xf numFmtId="191" fontId="0" fillId="0" borderId="0" xfId="0" applyNumberFormat="1" applyFill="1" applyBorder="1" applyAlignment="1" applyProtection="1">
      <alignment horizontal="right"/>
    </xf>
    <xf numFmtId="0" fontId="4" fillId="0" borderId="3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  <xf numFmtId="0" fontId="4" fillId="0" borderId="8" xfId="2" applyFont="1" applyFill="1" applyBorder="1" applyAlignment="1">
      <alignment vertical="top" wrapText="1"/>
    </xf>
    <xf numFmtId="0" fontId="18" fillId="0" borderId="2" xfId="3" applyFont="1" applyFill="1" applyBorder="1" applyAlignment="1">
      <alignment horizontal="center" vertical="center" wrapText="1" shrinkToFit="1"/>
    </xf>
    <xf numFmtId="183" fontId="3" fillId="0" borderId="2" xfId="5" applyNumberFormat="1" applyFont="1" applyFill="1" applyBorder="1" applyAlignment="1">
      <alignment horizontal="right" vertical="center"/>
    </xf>
    <xf numFmtId="183" fontId="3" fillId="0" borderId="2" xfId="2" applyNumberFormat="1" applyFont="1" applyFill="1" applyBorder="1" applyAlignment="1">
      <alignment horizontal="right" vertical="center"/>
    </xf>
    <xf numFmtId="183" fontId="3" fillId="0" borderId="10" xfId="1" applyNumberFormat="1" applyFont="1" applyFill="1" applyBorder="1" applyAlignment="1">
      <alignment horizontal="right" vertical="center"/>
    </xf>
    <xf numFmtId="183" fontId="3" fillId="0" borderId="8" xfId="1" applyNumberFormat="1" applyFont="1" applyFill="1" applyBorder="1" applyAlignment="1">
      <alignment horizontal="right" vertical="center"/>
    </xf>
    <xf numFmtId="191" fontId="3" fillId="0" borderId="2" xfId="5" applyNumberFormat="1" applyFont="1" applyFill="1" applyBorder="1" applyAlignment="1">
      <alignment horizontal="right" vertical="center"/>
    </xf>
    <xf numFmtId="191" fontId="3" fillId="0" borderId="8" xfId="1" applyNumberFormat="1" applyFont="1" applyFill="1" applyBorder="1" applyAlignment="1">
      <alignment horizontal="right" vertical="center"/>
    </xf>
    <xf numFmtId="183" fontId="3" fillId="0" borderId="2" xfId="1" applyNumberFormat="1" applyFont="1" applyFill="1" applyBorder="1" applyAlignment="1">
      <alignment horizontal="right" vertical="center"/>
    </xf>
    <xf numFmtId="183" fontId="3" fillId="0" borderId="8" xfId="1" applyNumberFormat="1" applyFont="1" applyFill="1" applyBorder="1" applyAlignment="1">
      <alignment vertical="center"/>
    </xf>
    <xf numFmtId="183" fontId="3" fillId="0" borderId="13" xfId="1" applyNumberFormat="1" applyFont="1" applyFill="1" applyBorder="1" applyAlignment="1">
      <alignment horizontal="right" vertical="center"/>
    </xf>
    <xf numFmtId="183" fontId="3" fillId="0" borderId="13" xfId="1" applyNumberFormat="1" applyFont="1" applyFill="1" applyBorder="1" applyAlignment="1">
      <alignment vertical="center"/>
    </xf>
    <xf numFmtId="183" fontId="3" fillId="0" borderId="4" xfId="1" applyNumberFormat="1" applyFont="1" applyFill="1" applyBorder="1" applyAlignment="1">
      <alignment horizontal="right" vertical="center"/>
    </xf>
    <xf numFmtId="0" fontId="3" fillId="0" borderId="4" xfId="1" applyNumberFormat="1" applyFont="1" applyFill="1" applyBorder="1" applyAlignment="1">
      <alignment horizontal="right" vertical="center"/>
    </xf>
    <xf numFmtId="188" fontId="3" fillId="0" borderId="4" xfId="1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left" vertical="center" shrinkToFit="1"/>
    </xf>
    <xf numFmtId="0" fontId="5" fillId="0" borderId="8" xfId="2" applyFont="1" applyFill="1" applyBorder="1" applyAlignment="1">
      <alignment horizontal="right" vertical="center" shrinkToFit="1"/>
    </xf>
    <xf numFmtId="0" fontId="3" fillId="0" borderId="8" xfId="2" applyFont="1" applyFill="1" applyBorder="1" applyAlignment="1">
      <alignment vertical="center" shrinkToFit="1"/>
    </xf>
    <xf numFmtId="0" fontId="3" fillId="0" borderId="10" xfId="2" applyFont="1" applyFill="1" applyBorder="1" applyAlignment="1">
      <alignment vertical="center"/>
    </xf>
    <xf numFmtId="189" fontId="3" fillId="0" borderId="2" xfId="4" applyNumberFormat="1" applyFont="1" applyFill="1" applyBorder="1" applyAlignment="1">
      <alignment horizontal="right" vertical="center" wrapText="1"/>
    </xf>
    <xf numFmtId="189" fontId="3" fillId="0" borderId="2" xfId="1" applyNumberFormat="1" applyFont="1" applyFill="1" applyBorder="1" applyAlignment="1">
      <alignment vertical="center"/>
    </xf>
    <xf numFmtId="186" fontId="3" fillId="0" borderId="2" xfId="2" applyNumberFormat="1" applyFont="1" applyFill="1" applyBorder="1" applyAlignment="1">
      <alignment vertical="center"/>
    </xf>
    <xf numFmtId="189" fontId="3" fillId="0" borderId="4" xfId="1" applyNumberFormat="1" applyFont="1" applyFill="1" applyBorder="1" applyAlignment="1">
      <alignment horizontal="right" vertical="center"/>
    </xf>
    <xf numFmtId="189" fontId="3" fillId="0" borderId="3" xfId="1" applyNumberFormat="1" applyFont="1" applyFill="1" applyBorder="1" applyAlignment="1">
      <alignment horizontal="right" vertical="center"/>
    </xf>
    <xf numFmtId="189" fontId="3" fillId="0" borderId="6" xfId="1" applyNumberFormat="1" applyFont="1" applyFill="1" applyBorder="1" applyAlignment="1">
      <alignment vertical="center"/>
    </xf>
    <xf numFmtId="189" fontId="3" fillId="0" borderId="3" xfId="1" applyNumberFormat="1" applyFont="1" applyFill="1" applyBorder="1" applyAlignment="1">
      <alignment vertical="center"/>
    </xf>
    <xf numFmtId="189" fontId="3" fillId="0" borderId="12" xfId="1" applyNumberFormat="1" applyFont="1" applyFill="1" applyBorder="1" applyAlignment="1">
      <alignment horizontal="right" vertical="center"/>
    </xf>
    <xf numFmtId="189" fontId="3" fillId="0" borderId="6" xfId="1" applyNumberFormat="1" applyFont="1" applyFill="1" applyBorder="1" applyAlignment="1">
      <alignment horizontal="right" vertical="center"/>
    </xf>
    <xf numFmtId="189" fontId="3" fillId="0" borderId="7" xfId="1" applyNumberFormat="1" applyFont="1" applyFill="1" applyBorder="1" applyAlignment="1">
      <alignment horizontal="right" vertical="center"/>
    </xf>
    <xf numFmtId="189" fontId="3" fillId="0" borderId="0" xfId="1" applyNumberFormat="1" applyFont="1" applyFill="1" applyBorder="1" applyAlignment="1">
      <alignment horizontal="right" vertical="center"/>
    </xf>
    <xf numFmtId="189" fontId="3" fillId="0" borderId="10" xfId="1" applyNumberFormat="1" applyFont="1" applyFill="1" applyBorder="1" applyAlignment="1">
      <alignment vertical="center"/>
    </xf>
    <xf numFmtId="189" fontId="3" fillId="0" borderId="2" xfId="1" applyNumberFormat="1" applyFont="1" applyFill="1" applyBorder="1" applyAlignment="1">
      <alignment horizontal="right" vertical="center"/>
    </xf>
    <xf numFmtId="0" fontId="3" fillId="0" borderId="15" xfId="2" applyFont="1" applyFill="1" applyBorder="1" applyAlignment="1">
      <alignment horizontal="left" vertical="center" shrinkToFit="1"/>
    </xf>
    <xf numFmtId="189" fontId="3" fillId="0" borderId="10" xfId="1" applyNumberFormat="1" applyFont="1" applyFill="1" applyBorder="1" applyAlignment="1">
      <alignment horizontal="right" vertical="center"/>
    </xf>
    <xf numFmtId="189" fontId="3" fillId="0" borderId="14" xfId="1" applyNumberFormat="1" applyFont="1" applyFill="1" applyBorder="1" applyAlignment="1">
      <alignment horizontal="right" vertical="center"/>
    </xf>
    <xf numFmtId="189" fontId="3" fillId="0" borderId="18" xfId="1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left" vertical="center" wrapText="1" shrinkToFit="1"/>
    </xf>
    <xf numFmtId="0" fontId="4" fillId="2" borderId="2" xfId="2" applyFont="1" applyFill="1" applyBorder="1" applyAlignment="1">
      <alignment horizontal="left" vertical="center" wrapText="1" shrinkToFit="1"/>
    </xf>
    <xf numFmtId="183" fontId="3" fillId="0" borderId="2" xfId="4" applyNumberFormat="1" applyFont="1" applyFill="1" applyBorder="1" applyAlignment="1">
      <alignment horizontal="right" vertical="center" wrapText="1"/>
    </xf>
    <xf numFmtId="183" fontId="3" fillId="0" borderId="4" xfId="7" applyNumberFormat="1" applyFont="1" applyBorder="1" applyAlignment="1">
      <alignment horizontal="right" vertical="center"/>
    </xf>
    <xf numFmtId="183" fontId="3" fillId="0" borderId="6" xfId="1" applyNumberFormat="1" applyFont="1" applyFill="1" applyBorder="1" applyAlignment="1">
      <alignment horizontal="right" vertical="center"/>
    </xf>
    <xf numFmtId="183" fontId="3" fillId="0" borderId="0" xfId="7" applyNumberFormat="1" applyFont="1" applyBorder="1" applyAlignment="1">
      <alignment horizontal="right" vertical="center"/>
    </xf>
    <xf numFmtId="183" fontId="3" fillId="0" borderId="0" xfId="1" applyNumberFormat="1" applyFont="1" applyFill="1" applyBorder="1" applyAlignment="1">
      <alignment horizontal="right" vertical="center"/>
    </xf>
    <xf numFmtId="183" fontId="3" fillId="0" borderId="7" xfId="1" applyNumberFormat="1" applyFont="1" applyFill="1" applyBorder="1" applyAlignment="1">
      <alignment horizontal="right" vertical="center"/>
    </xf>
    <xf numFmtId="183" fontId="3" fillId="0" borderId="4" xfId="7" applyNumberFormat="1" applyFont="1" applyFill="1" applyBorder="1" applyAlignment="1">
      <alignment horizontal="right" vertical="center"/>
    </xf>
    <xf numFmtId="183" fontId="3" fillId="0" borderId="0" xfId="7" applyNumberFormat="1" applyFont="1" applyFill="1" applyBorder="1" applyAlignment="1">
      <alignment horizontal="right" vertical="center"/>
    </xf>
    <xf numFmtId="190" fontId="3" fillId="0" borderId="2" xfId="7" applyNumberFormat="1" applyFont="1" applyFill="1" applyBorder="1" applyAlignment="1">
      <alignment horizontal="right" vertical="center"/>
    </xf>
    <xf numFmtId="189" fontId="3" fillId="0" borderId="0" xfId="8" applyNumberFormat="1" applyFont="1" applyFill="1" applyBorder="1" applyAlignment="1">
      <alignment horizontal="right" vertical="center"/>
    </xf>
    <xf numFmtId="199" fontId="3" fillId="0" borderId="0" xfId="8" applyNumberFormat="1" applyFont="1" applyFill="1" applyBorder="1" applyAlignment="1">
      <alignment horizontal="right" vertical="center"/>
    </xf>
    <xf numFmtId="189" fontId="3" fillId="0" borderId="0" xfId="8" applyNumberFormat="1" applyFont="1" applyFill="1" applyBorder="1" applyAlignment="1">
      <alignment vertical="center"/>
    </xf>
    <xf numFmtId="183" fontId="3" fillId="0" borderId="0" xfId="4" applyNumberFormat="1" applyFont="1" applyFill="1" applyBorder="1" applyAlignment="1">
      <alignment horizontal="right" vertical="center" wrapText="1"/>
    </xf>
    <xf numFmtId="201" fontId="3" fillId="0" borderId="2" xfId="7" applyNumberFormat="1" applyFont="1" applyFill="1" applyBorder="1" applyAlignment="1">
      <alignment horizontal="right" vertical="center"/>
    </xf>
    <xf numFmtId="201" fontId="3" fillId="0" borderId="10" xfId="7" applyNumberFormat="1" applyFont="1" applyBorder="1" applyAlignment="1">
      <alignment horizontal="right" vertical="center"/>
    </xf>
    <xf numFmtId="201" fontId="3" fillId="0" borderId="2" xfId="7" applyNumberFormat="1" applyFont="1" applyBorder="1" applyAlignment="1">
      <alignment horizontal="right" vertical="center"/>
    </xf>
    <xf numFmtId="201" fontId="3" fillId="0" borderId="2" xfId="1" applyNumberFormat="1" applyFont="1" applyFill="1" applyBorder="1" applyAlignment="1">
      <alignment horizontal="right" vertical="center"/>
    </xf>
    <xf numFmtId="201" fontId="3" fillId="0" borderId="10" xfId="1" applyNumberFormat="1" applyFont="1" applyFill="1" applyBorder="1" applyAlignment="1">
      <alignment horizontal="right" vertical="center"/>
    </xf>
    <xf numFmtId="201" fontId="3" fillId="0" borderId="4" xfId="1" applyNumberFormat="1" applyFont="1" applyFill="1" applyBorder="1" applyAlignment="1">
      <alignment horizontal="right" vertical="center"/>
    </xf>
    <xf numFmtId="183" fontId="3" fillId="0" borderId="6" xfId="1" applyNumberFormat="1" applyFont="1" applyFill="1" applyBorder="1" applyAlignment="1">
      <alignment vertical="center"/>
    </xf>
    <xf numFmtId="183" fontId="3" fillId="0" borderId="4" xfId="1" applyNumberFormat="1" applyFont="1" applyFill="1" applyBorder="1" applyAlignment="1">
      <alignment vertical="center"/>
    </xf>
    <xf numFmtId="199" fontId="3" fillId="0" borderId="2" xfId="4" applyNumberFormat="1" applyFont="1" applyFill="1" applyBorder="1" applyAlignment="1">
      <alignment horizontal="right" vertical="center" wrapText="1"/>
    </xf>
    <xf numFmtId="0" fontId="3" fillId="0" borderId="13" xfId="2" applyFont="1" applyFill="1" applyBorder="1" applyAlignment="1">
      <alignment horizontal="left" vertical="center" shrinkToFit="1"/>
    </xf>
    <xf numFmtId="199" fontId="3" fillId="0" borderId="0" xfId="8" applyNumberFormat="1" applyFont="1" applyBorder="1" applyAlignment="1">
      <alignment vertical="center"/>
    </xf>
    <xf numFmtId="199" fontId="3" fillId="0" borderId="4" xfId="8" applyNumberFormat="1" applyFont="1" applyBorder="1" applyAlignment="1">
      <alignment vertical="center"/>
    </xf>
    <xf numFmtId="199" fontId="3" fillId="0" borderId="0" xfId="8" applyNumberFormat="1" applyFont="1" applyFill="1" applyBorder="1" applyAlignment="1">
      <alignment vertical="center"/>
    </xf>
    <xf numFmtId="2" fontId="3" fillId="0" borderId="0" xfId="4" applyNumberFormat="1" applyFont="1" applyFill="1" applyBorder="1" applyAlignment="1">
      <alignment horizontal="right" vertical="center" wrapText="1"/>
    </xf>
    <xf numFmtId="2" fontId="3" fillId="0" borderId="4" xfId="7" applyNumberFormat="1" applyFont="1" applyFill="1" applyBorder="1" applyAlignment="1">
      <alignment horizontal="right" vertical="center"/>
    </xf>
    <xf numFmtId="2" fontId="3" fillId="0" borderId="0" xfId="7" applyNumberFormat="1" applyFont="1" applyFill="1" applyBorder="1" applyAlignment="1">
      <alignment horizontal="right" vertical="center"/>
    </xf>
    <xf numFmtId="2" fontId="3" fillId="0" borderId="0" xfId="7" applyNumberFormat="1" applyFont="1" applyBorder="1" applyAlignment="1">
      <alignment horizontal="right" vertical="center"/>
    </xf>
    <xf numFmtId="2" fontId="3" fillId="0" borderId="4" xfId="7" applyNumberFormat="1" applyFont="1" applyBorder="1" applyAlignment="1">
      <alignment horizontal="right" vertical="center"/>
    </xf>
    <xf numFmtId="2" fontId="3" fillId="0" borderId="4" xfId="1" applyNumberFormat="1" applyFont="1" applyFill="1" applyBorder="1" applyAlignment="1">
      <alignment horizontal="right" vertical="center"/>
    </xf>
    <xf numFmtId="2" fontId="3" fillId="0" borderId="7" xfId="1" applyNumberFormat="1" applyFont="1" applyFill="1" applyBorder="1" applyAlignment="1">
      <alignment horizontal="right" vertical="center"/>
    </xf>
    <xf numFmtId="2" fontId="3" fillId="0" borderId="18" xfId="4" applyNumberFormat="1" applyFont="1" applyFill="1" applyBorder="1" applyAlignment="1">
      <alignment horizontal="right" vertical="center" wrapText="1"/>
    </xf>
    <xf numFmtId="2" fontId="3" fillId="0" borderId="2" xfId="7" applyNumberFormat="1" applyFont="1" applyFill="1" applyBorder="1" applyAlignment="1">
      <alignment horizontal="right" vertical="center"/>
    </xf>
    <xf numFmtId="2" fontId="3" fillId="0" borderId="18" xfId="7" applyNumberFormat="1" applyFont="1" applyFill="1" applyBorder="1" applyAlignment="1">
      <alignment horizontal="right" vertical="center"/>
    </xf>
    <xf numFmtId="2" fontId="3" fillId="0" borderId="18" xfId="7" applyNumberFormat="1" applyFont="1" applyBorder="1" applyAlignment="1">
      <alignment horizontal="right" vertical="center"/>
    </xf>
    <xf numFmtId="2" fontId="3" fillId="0" borderId="2" xfId="7" applyNumberFormat="1" applyFont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/>
    </xf>
    <xf numFmtId="2" fontId="3" fillId="0" borderId="14" xfId="1" applyNumberFormat="1" applyFont="1" applyFill="1" applyBorder="1" applyAlignment="1">
      <alignment horizontal="right" vertical="center"/>
    </xf>
    <xf numFmtId="49" fontId="3" fillId="0" borderId="4" xfId="1" applyNumberFormat="1" applyFont="1" applyFill="1" applyBorder="1" applyAlignment="1">
      <alignment horizontal="center" vertical="center"/>
    </xf>
    <xf numFmtId="193" fontId="3" fillId="0" borderId="13" xfId="1" applyNumberFormat="1" applyFont="1" applyFill="1" applyBorder="1" applyAlignment="1">
      <alignment horizontal="right" vertical="center"/>
    </xf>
    <xf numFmtId="193" fontId="3" fillId="0" borderId="12" xfId="1" applyNumberFormat="1" applyFont="1" applyFill="1" applyBorder="1" applyAlignment="1">
      <alignment horizontal="right" vertical="center"/>
    </xf>
    <xf numFmtId="193" fontId="3" fillId="0" borderId="4" xfId="1" applyNumberFormat="1" applyFont="1" applyFill="1" applyBorder="1" applyAlignment="1">
      <alignment horizontal="right" vertical="center"/>
    </xf>
    <xf numFmtId="193" fontId="3" fillId="0" borderId="6" xfId="1" applyNumberFormat="1" applyFont="1" applyFill="1" applyBorder="1" applyAlignment="1">
      <alignment horizontal="right" vertical="center"/>
    </xf>
    <xf numFmtId="194" fontId="3" fillId="0" borderId="10" xfId="1" applyNumberFormat="1" applyFont="1" applyFill="1" applyBorder="1" applyAlignment="1">
      <alignment horizontal="right" vertical="center"/>
    </xf>
    <xf numFmtId="194" fontId="3" fillId="0" borderId="4" xfId="1" applyNumberFormat="1" applyFont="1" applyFill="1" applyBorder="1" applyAlignment="1">
      <alignment horizontal="right" vertical="center"/>
    </xf>
    <xf numFmtId="179" fontId="3" fillId="0" borderId="10" xfId="1" applyNumberFormat="1" applyFont="1" applyFill="1" applyBorder="1" applyAlignment="1">
      <alignment horizontal="right" vertical="center"/>
    </xf>
    <xf numFmtId="179" fontId="3" fillId="0" borderId="4" xfId="1" applyNumberFormat="1" applyFont="1" applyFill="1" applyBorder="1" applyAlignment="1">
      <alignment horizontal="right" vertical="center"/>
    </xf>
    <xf numFmtId="200" fontId="3" fillId="0" borderId="4" xfId="7" applyNumberFormat="1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/>
    </xf>
    <xf numFmtId="183" fontId="3" fillId="0" borderId="10" xfId="1" applyNumberFormat="1" applyFont="1" applyFill="1" applyBorder="1" applyAlignment="1">
      <alignment vertical="center"/>
    </xf>
    <xf numFmtId="192" fontId="3" fillId="0" borderId="2" xfId="4" applyNumberFormat="1" applyFont="1" applyFill="1" applyBorder="1" applyAlignment="1">
      <alignment horizontal="right" vertical="center" wrapText="1"/>
    </xf>
    <xf numFmtId="192" fontId="3" fillId="0" borderId="10" xfId="1" applyNumberFormat="1" applyFont="1" applyFill="1" applyBorder="1" applyAlignment="1">
      <alignment vertical="center"/>
    </xf>
    <xf numFmtId="181" fontId="3" fillId="0" borderId="6" xfId="1" applyNumberFormat="1" applyFont="1" applyFill="1" applyBorder="1" applyAlignment="1">
      <alignment vertical="center"/>
    </xf>
    <xf numFmtId="181" fontId="3" fillId="0" borderId="4" xfId="2" applyNumberFormat="1" applyFont="1" applyFill="1" applyBorder="1" applyAlignment="1">
      <alignment vertical="center"/>
    </xf>
    <xf numFmtId="0" fontId="17" fillId="0" borderId="8" xfId="2" applyFont="1" applyFill="1" applyBorder="1" applyAlignment="1">
      <alignment horizontal="center" vertical="center" wrapText="1" shrinkToFit="1"/>
    </xf>
    <xf numFmtId="189" fontId="3" fillId="0" borderId="2" xfId="5" applyNumberFormat="1" applyFont="1" applyFill="1" applyBorder="1" applyAlignment="1">
      <alignment horizontal="right" vertical="center"/>
    </xf>
    <xf numFmtId="189" fontId="3" fillId="0" borderId="2" xfId="2" applyNumberFormat="1" applyFont="1" applyFill="1" applyBorder="1" applyAlignment="1">
      <alignment horizontal="right" vertical="center"/>
    </xf>
    <xf numFmtId="189" fontId="3" fillId="0" borderId="2" xfId="2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 shrinkToFit="1"/>
    </xf>
    <xf numFmtId="191" fontId="3" fillId="0" borderId="17" xfId="2" applyNumberFormat="1" applyFont="1" applyFill="1" applyBorder="1" applyAlignment="1">
      <alignment horizontal="right" vertical="center"/>
    </xf>
    <xf numFmtId="191" fontId="3" fillId="0" borderId="17" xfId="1" applyNumberFormat="1" applyFont="1" applyFill="1" applyBorder="1" applyAlignment="1">
      <alignment horizontal="right" vertical="center"/>
    </xf>
    <xf numFmtId="191" fontId="3" fillId="0" borderId="3" xfId="2" applyNumberFormat="1" applyFont="1" applyFill="1" applyBorder="1" applyAlignment="1">
      <alignment horizontal="right" vertical="center"/>
    </xf>
    <xf numFmtId="181" fontId="3" fillId="0" borderId="3" xfId="1" applyNumberFormat="1" applyFont="1" applyFill="1" applyBorder="1" applyAlignment="1">
      <alignment horizontal="right" vertical="center"/>
    </xf>
    <xf numFmtId="191" fontId="3" fillId="0" borderId="22" xfId="2" applyNumberFormat="1" applyFont="1" applyFill="1" applyBorder="1" applyAlignment="1">
      <alignment horizontal="right" vertical="center"/>
    </xf>
    <xf numFmtId="191" fontId="3" fillId="0" borderId="22" xfId="1" applyNumberFormat="1" applyFont="1" applyFill="1" applyBorder="1" applyAlignment="1">
      <alignment horizontal="right" vertical="center"/>
    </xf>
    <xf numFmtId="191" fontId="3" fillId="0" borderId="23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right" vertical="center"/>
    </xf>
    <xf numFmtId="191" fontId="3" fillId="0" borderId="18" xfId="2" applyNumberFormat="1" applyFont="1" applyFill="1" applyBorder="1" applyAlignment="1">
      <alignment horizontal="right" vertical="center"/>
    </xf>
    <xf numFmtId="191" fontId="3" fillId="0" borderId="18" xfId="1" applyNumberFormat="1" applyFont="1" applyFill="1" applyBorder="1" applyAlignment="1">
      <alignment horizontal="right" vertical="center"/>
    </xf>
    <xf numFmtId="191" fontId="3" fillId="0" borderId="7" xfId="1" applyNumberFormat="1" applyFont="1" applyFill="1" applyBorder="1" applyAlignment="1">
      <alignment horizontal="right" vertical="center"/>
    </xf>
    <xf numFmtId="191" fontId="3" fillId="0" borderId="14" xfId="1" applyNumberFormat="1" applyFont="1" applyFill="1" applyBorder="1" applyAlignment="1">
      <alignment horizontal="right" vertical="center"/>
    </xf>
    <xf numFmtId="191" fontId="3" fillId="0" borderId="3" xfId="5" applyNumberFormat="1" applyFont="1" applyFill="1" applyBorder="1" applyAlignment="1">
      <alignment horizontal="right" vertical="center"/>
    </xf>
    <xf numFmtId="191" fontId="3" fillId="0" borderId="8" xfId="5" applyNumberFormat="1" applyFont="1" applyFill="1" applyBorder="1" applyAlignment="1">
      <alignment horizontal="right" vertical="center"/>
    </xf>
    <xf numFmtId="191" fontId="3" fillId="0" borderId="8" xfId="2" applyNumberFormat="1" applyFont="1" applyFill="1" applyBorder="1" applyAlignment="1">
      <alignment horizontal="right" vertical="center"/>
    </xf>
    <xf numFmtId="202" fontId="3" fillId="0" borderId="0" xfId="5" applyNumberFormat="1" applyFont="1" applyFill="1" applyBorder="1" applyAlignment="1">
      <alignment horizontal="right" vertical="center"/>
    </xf>
    <xf numFmtId="202" fontId="3" fillId="0" borderId="0" xfId="2" applyNumberFormat="1" applyFont="1" applyFill="1" applyBorder="1" applyAlignment="1">
      <alignment horizontal="right" vertical="center"/>
    </xf>
    <xf numFmtId="202" fontId="3" fillId="0" borderId="0" xfId="2" applyNumberFormat="1" applyFont="1" applyFill="1" applyBorder="1" applyAlignment="1">
      <alignment vertical="center"/>
    </xf>
    <xf numFmtId="202" fontId="3" fillId="0" borderId="0" xfId="1" applyNumberFormat="1" applyFont="1" applyFill="1" applyBorder="1" applyAlignment="1">
      <alignment horizontal="right" vertical="center"/>
    </xf>
    <xf numFmtId="202" fontId="3" fillId="0" borderId="1" xfId="5" applyNumberFormat="1" applyFont="1" applyFill="1" applyBorder="1" applyAlignment="1">
      <alignment horizontal="right" vertical="center"/>
    </xf>
    <xf numFmtId="202" fontId="3" fillId="0" borderId="1" xfId="2" applyNumberFormat="1" applyFont="1" applyFill="1" applyBorder="1" applyAlignment="1">
      <alignment horizontal="right" vertical="center"/>
    </xf>
    <xf numFmtId="202" fontId="3" fillId="0" borderId="1" xfId="2" applyNumberFormat="1" applyFont="1" applyFill="1" applyBorder="1" applyAlignment="1">
      <alignment vertical="center"/>
    </xf>
    <xf numFmtId="202" fontId="3" fillId="0" borderId="1" xfId="1" applyNumberFormat="1" applyFont="1" applyFill="1" applyBorder="1" applyAlignment="1">
      <alignment horizontal="right" vertical="center"/>
    </xf>
    <xf numFmtId="0" fontId="17" fillId="0" borderId="22" xfId="5" applyNumberFormat="1" applyFont="1" applyFill="1" applyBorder="1" applyAlignment="1">
      <alignment horizontal="left" vertical="center"/>
    </xf>
    <xf numFmtId="0" fontId="17" fillId="0" borderId="0" xfId="5" applyNumberFormat="1" applyFont="1" applyFill="1" applyBorder="1" applyAlignment="1">
      <alignment horizontal="left" vertical="center"/>
    </xf>
    <xf numFmtId="3" fontId="17" fillId="0" borderId="0" xfId="5" applyNumberFormat="1" applyFont="1" applyFill="1" applyBorder="1" applyAlignment="1">
      <alignment horizontal="left" vertical="center"/>
    </xf>
    <xf numFmtId="186" fontId="17" fillId="0" borderId="0" xfId="2" applyNumberFormat="1" applyFont="1" applyFill="1" applyBorder="1" applyAlignment="1">
      <alignment horizontal="left" vertical="center" wrapText="1" shrinkToFit="1"/>
    </xf>
    <xf numFmtId="0" fontId="17" fillId="0" borderId="0" xfId="2" applyFont="1" applyFill="1" applyBorder="1" applyAlignment="1">
      <alignment horizontal="left" vertical="center" wrapText="1" shrinkToFit="1"/>
    </xf>
    <xf numFmtId="186" fontId="17" fillId="0" borderId="1" xfId="2" applyNumberFormat="1" applyFont="1" applyFill="1" applyBorder="1" applyAlignment="1">
      <alignment horizontal="left" vertical="center" wrapText="1" shrinkToFit="1"/>
    </xf>
    <xf numFmtId="0" fontId="17" fillId="0" borderId="22" xfId="2" applyFont="1" applyFill="1" applyBorder="1" applyAlignment="1">
      <alignment horizontal="left" vertical="center" shrinkToFit="1"/>
    </xf>
    <xf numFmtId="3" fontId="17" fillId="0" borderId="23" xfId="5" applyNumberFormat="1" applyFont="1" applyFill="1" applyBorder="1" applyAlignment="1">
      <alignment horizontal="left" vertical="center"/>
    </xf>
    <xf numFmtId="3" fontId="17" fillId="0" borderId="7" xfId="5" applyNumberFormat="1" applyFont="1" applyFill="1" applyBorder="1" applyAlignment="1">
      <alignment horizontal="left" vertical="center"/>
    </xf>
    <xf numFmtId="0" fontId="17" fillId="0" borderId="14" xfId="5" applyNumberFormat="1" applyFont="1" applyFill="1" applyBorder="1" applyAlignment="1">
      <alignment horizontal="left" vertical="center"/>
    </xf>
    <xf numFmtId="202" fontId="3" fillId="0" borderId="3" xfId="2" applyNumberFormat="1" applyFont="1" applyFill="1" applyBorder="1" applyAlignment="1">
      <alignment horizontal="right" vertical="center"/>
    </xf>
    <xf numFmtId="202" fontId="3" fillId="0" borderId="4" xfId="2" applyNumberFormat="1" applyFont="1" applyFill="1" applyBorder="1" applyAlignment="1">
      <alignment horizontal="right" vertical="center"/>
    </xf>
    <xf numFmtId="202" fontId="3" fillId="0" borderId="3" xfId="1" applyNumberFormat="1" applyFont="1" applyFill="1" applyBorder="1" applyAlignment="1">
      <alignment horizontal="right" vertical="center"/>
    </xf>
    <xf numFmtId="202" fontId="3" fillId="0" borderId="4" xfId="1" applyNumberFormat="1" applyFont="1" applyFill="1" applyBorder="1" applyAlignment="1">
      <alignment horizontal="right" vertical="center"/>
    </xf>
    <xf numFmtId="202" fontId="3" fillId="0" borderId="19" xfId="2" applyNumberFormat="1" applyFont="1" applyFill="1" applyBorder="1" applyAlignment="1">
      <alignment horizontal="right" vertical="center"/>
    </xf>
    <xf numFmtId="202" fontId="3" fillId="0" borderId="19" xfId="1" applyNumberFormat="1" applyFont="1" applyFill="1" applyBorder="1" applyAlignment="1">
      <alignment horizontal="right" vertical="center"/>
    </xf>
    <xf numFmtId="191" fontId="12" fillId="2" borderId="0" xfId="11" applyNumberFormat="1" applyFont="1" applyFill="1" applyAlignment="1">
      <alignment horizontal="right" vertical="center"/>
    </xf>
    <xf numFmtId="2" fontId="3" fillId="0" borderId="3" xfId="1" applyNumberFormat="1" applyFont="1" applyFill="1" applyBorder="1" applyAlignment="1">
      <alignment horizontal="right" vertical="center"/>
    </xf>
    <xf numFmtId="191" fontId="3" fillId="0" borderId="24" xfId="0" applyNumberFormat="1" applyFont="1" applyFill="1" applyBorder="1" applyAlignment="1" applyProtection="1">
      <alignment horizontal="right" vertical="center"/>
    </xf>
    <xf numFmtId="0" fontId="3" fillId="0" borderId="8" xfId="2" applyFont="1" applyFill="1" applyBorder="1" applyAlignment="1">
      <alignment horizontal="left" vertical="center" wrapText="1" shrinkToFit="1"/>
    </xf>
    <xf numFmtId="0" fontId="3" fillId="0" borderId="8" xfId="2" applyFont="1" applyFill="1" applyBorder="1" applyAlignment="1">
      <alignment horizontal="left" vertical="top" wrapText="1"/>
    </xf>
    <xf numFmtId="0" fontId="3" fillId="0" borderId="8" xfId="2" applyFont="1" applyFill="1" applyBorder="1" applyAlignment="1">
      <alignment horizontal="left" vertical="center" shrinkToFi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vertical="center" shrinkToFit="1"/>
    </xf>
    <xf numFmtId="0" fontId="3" fillId="0" borderId="8" xfId="2" applyFont="1" applyFill="1" applyBorder="1" applyAlignment="1">
      <alignment vertical="center" wrapText="1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8" xfId="15" applyFont="1" applyFill="1" applyBorder="1"/>
    <xf numFmtId="0" fontId="4" fillId="0" borderId="8" xfId="15" applyFont="1" applyFill="1" applyBorder="1" applyAlignment="1"/>
    <xf numFmtId="191" fontId="3" fillId="0" borderId="8" xfId="7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 wrapText="1" shrinkToFit="1"/>
    </xf>
    <xf numFmtId="203" fontId="3" fillId="0" borderId="8" xfId="1" applyNumberFormat="1" applyFont="1" applyFill="1" applyBorder="1" applyAlignment="1">
      <alignment horizontal="right" vertical="center"/>
    </xf>
    <xf numFmtId="203" fontId="3" fillId="0" borderId="2" xfId="1" applyNumberFormat="1" applyFont="1" applyFill="1" applyBorder="1" applyAlignment="1">
      <alignment horizontal="right" vertical="center"/>
    </xf>
    <xf numFmtId="203" fontId="3" fillId="0" borderId="13" xfId="2" applyNumberFormat="1" applyFont="1" applyFill="1" applyBorder="1" applyAlignment="1">
      <alignment vertical="center"/>
    </xf>
    <xf numFmtId="203" fontId="3" fillId="0" borderId="8" xfId="2" applyNumberFormat="1" applyFont="1" applyFill="1" applyBorder="1" applyAlignment="1">
      <alignment vertical="center"/>
    </xf>
    <xf numFmtId="191" fontId="3" fillId="0" borderId="8" xfId="0" applyNumberFormat="1" applyFont="1" applyFill="1" applyBorder="1" applyAlignment="1">
      <alignment vertical="top"/>
    </xf>
    <xf numFmtId="189" fontId="3" fillId="0" borderId="8" xfId="0" applyNumberFormat="1" applyFont="1" applyFill="1" applyBorder="1" applyAlignment="1">
      <alignment vertical="top"/>
    </xf>
    <xf numFmtId="189" fontId="3" fillId="0" borderId="17" xfId="0" applyNumberFormat="1" applyFont="1" applyFill="1" applyBorder="1" applyAlignment="1">
      <alignment vertical="top"/>
    </xf>
    <xf numFmtId="176" fontId="3" fillId="0" borderId="8" xfId="1" applyFont="1" applyFill="1" applyBorder="1" applyAlignment="1">
      <alignment vertical="center"/>
    </xf>
    <xf numFmtId="176" fontId="3" fillId="0" borderId="17" xfId="1" applyFont="1" applyFill="1" applyBorder="1" applyAlignment="1">
      <alignment vertical="center"/>
    </xf>
    <xf numFmtId="0" fontId="21" fillId="0" borderId="17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vertical="center"/>
    </xf>
    <xf numFmtId="200" fontId="3" fillId="0" borderId="8" xfId="7" applyNumberFormat="1" applyFont="1" applyFill="1" applyBorder="1" applyAlignment="1">
      <alignment horizontal="right" vertical="center"/>
    </xf>
    <xf numFmtId="204" fontId="3" fillId="0" borderId="8" xfId="1" applyNumberFormat="1" applyFont="1" applyFill="1" applyBorder="1" applyAlignment="1">
      <alignment vertical="center"/>
    </xf>
    <xf numFmtId="204" fontId="3" fillId="0" borderId="17" xfId="1" applyNumberFormat="1" applyFont="1" applyFill="1" applyBorder="1" applyAlignment="1">
      <alignment vertical="center"/>
    </xf>
    <xf numFmtId="204" fontId="3" fillId="0" borderId="13" xfId="1" applyNumberFormat="1" applyFont="1" applyFill="1" applyBorder="1" applyAlignment="1">
      <alignment vertical="center"/>
    </xf>
    <xf numFmtId="204" fontId="3" fillId="0" borderId="8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>
      <alignment vertical="top"/>
    </xf>
    <xf numFmtId="183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183" fontId="9" fillId="0" borderId="8" xfId="9" applyNumberFormat="1" applyFont="1" applyFill="1" applyBorder="1" applyAlignment="1">
      <alignment vertical="center"/>
    </xf>
    <xf numFmtId="0" fontId="3" fillId="0" borderId="8" xfId="3" applyFont="1" applyFill="1" applyBorder="1" applyAlignment="1">
      <alignment horizontal="left" vertical="top"/>
    </xf>
    <xf numFmtId="181" fontId="3" fillId="0" borderId="13" xfId="4" applyNumberFormat="1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right" vertical="top" wrapText="1"/>
    </xf>
    <xf numFmtId="3" fontId="11" fillId="0" borderId="8" xfId="0" applyNumberFormat="1" applyFont="1" applyFill="1" applyBorder="1" applyAlignment="1">
      <alignment horizontal="right" vertical="center" wrapText="1"/>
    </xf>
    <xf numFmtId="200" fontId="19" fillId="0" borderId="8" xfId="7" applyNumberFormat="1" applyFont="1" applyFill="1" applyBorder="1" applyAlignment="1">
      <alignment horizontal="right" vertical="center" wrapText="1"/>
    </xf>
    <xf numFmtId="204" fontId="3" fillId="0" borderId="4" xfId="4" applyNumberFormat="1" applyFont="1" applyFill="1" applyBorder="1" applyAlignment="1">
      <alignment horizontal="right" vertical="center" wrapText="1"/>
    </xf>
    <xf numFmtId="204" fontId="3" fillId="0" borderId="4" xfId="1" applyNumberFormat="1" applyFont="1" applyFill="1" applyBorder="1" applyAlignment="1">
      <alignment vertical="center"/>
    </xf>
    <xf numFmtId="204" fontId="3" fillId="0" borderId="4" xfId="2" applyNumberFormat="1" applyFont="1" applyFill="1" applyBorder="1" applyAlignment="1">
      <alignment vertical="center"/>
    </xf>
    <xf numFmtId="204" fontId="3" fillId="0" borderId="4" xfId="1" applyNumberFormat="1" applyFont="1" applyFill="1" applyBorder="1" applyAlignment="1">
      <alignment horizontal="right" vertical="center"/>
    </xf>
    <xf numFmtId="204" fontId="3" fillId="0" borderId="12" xfId="1" applyNumberFormat="1" applyFont="1" applyFill="1" applyBorder="1" applyAlignment="1">
      <alignment horizontal="right" vertical="center"/>
    </xf>
    <xf numFmtId="0" fontId="3" fillId="0" borderId="8" xfId="3" applyFont="1" applyFill="1" applyBorder="1" applyAlignment="1">
      <alignment vertical="top" shrinkToFit="1"/>
    </xf>
    <xf numFmtId="0" fontId="3" fillId="0" borderId="3" xfId="3" applyFont="1" applyFill="1" applyBorder="1" applyAlignment="1">
      <alignment vertical="top" shrinkToFit="1"/>
    </xf>
    <xf numFmtId="0" fontId="3" fillId="0" borderId="2" xfId="3" applyFont="1" applyFill="1" applyBorder="1" applyAlignment="1">
      <alignment vertical="top" shrinkToFit="1"/>
    </xf>
    <xf numFmtId="0" fontId="3" fillId="0" borderId="4" xfId="3" applyFont="1" applyFill="1" applyBorder="1" applyAlignment="1">
      <alignment vertical="top" shrinkToFit="1"/>
    </xf>
    <xf numFmtId="199" fontId="3" fillId="0" borderId="10" xfId="1" applyNumberFormat="1" applyFont="1" applyFill="1" applyBorder="1" applyAlignment="1">
      <alignment horizontal="right" vertical="center"/>
    </xf>
    <xf numFmtId="199" fontId="3" fillId="0" borderId="8" xfId="1" applyNumberFormat="1" applyFont="1" applyFill="1" applyBorder="1" applyAlignment="1">
      <alignment horizontal="right" vertical="center"/>
    </xf>
    <xf numFmtId="189" fontId="3" fillId="0" borderId="6" xfId="2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left" vertical="top" wrapText="1"/>
    </xf>
    <xf numFmtId="191" fontId="3" fillId="0" borderId="3" xfId="7" applyNumberFormat="1" applyFont="1" applyFill="1" applyBorder="1" applyAlignment="1">
      <alignment horizontal="right" vertical="center"/>
    </xf>
    <xf numFmtId="196" fontId="3" fillId="0" borderId="12" xfId="12" applyNumberFormat="1" applyFont="1" applyFill="1" applyBorder="1" applyAlignment="1">
      <alignment horizontal="right" vertical="center"/>
    </xf>
    <xf numFmtId="196" fontId="3" fillId="0" borderId="3" xfId="12" applyNumberFormat="1" applyFont="1" applyFill="1" applyBorder="1" applyAlignment="1">
      <alignment horizontal="right" vertical="center"/>
    </xf>
    <xf numFmtId="191" fontId="3" fillId="0" borderId="0" xfId="7" applyNumberFormat="1" applyFont="1" applyFill="1" applyAlignment="1">
      <alignment horizontal="right" vertical="center"/>
    </xf>
    <xf numFmtId="195" fontId="3" fillId="0" borderId="6" xfId="12" applyFont="1" applyFill="1" applyBorder="1" applyAlignment="1">
      <alignment horizontal="right" vertical="center"/>
    </xf>
    <xf numFmtId="195" fontId="3" fillId="0" borderId="4" xfId="12" applyFont="1" applyFill="1" applyBorder="1" applyAlignment="1">
      <alignment horizontal="right" vertical="center"/>
    </xf>
    <xf numFmtId="194" fontId="3" fillId="0" borderId="0" xfId="7" applyNumberFormat="1" applyFont="1" applyFill="1"/>
    <xf numFmtId="194" fontId="3" fillId="0" borderId="12" xfId="7" applyNumberFormat="1" applyFont="1" applyFill="1" applyBorder="1"/>
    <xf numFmtId="194" fontId="3" fillId="0" borderId="4" xfId="7" applyNumberFormat="1" applyFont="1" applyFill="1" applyBorder="1"/>
    <xf numFmtId="194" fontId="3" fillId="0" borderId="6" xfId="7" applyNumberFormat="1" applyFont="1" applyFill="1" applyBorder="1"/>
    <xf numFmtId="194" fontId="3" fillId="0" borderId="0" xfId="7" applyNumberFormat="1" applyFont="1" applyFill="1" applyAlignment="1">
      <alignment vertical="center"/>
    </xf>
    <xf numFmtId="194" fontId="3" fillId="0" borderId="6" xfId="7" applyNumberFormat="1" applyFont="1" applyFill="1" applyBorder="1" applyAlignment="1">
      <alignment vertical="center"/>
    </xf>
    <xf numFmtId="194" fontId="3" fillId="0" borderId="4" xfId="7" applyNumberFormat="1" applyFont="1" applyFill="1" applyBorder="1" applyAlignment="1">
      <alignment vertical="center"/>
    </xf>
    <xf numFmtId="0" fontId="3" fillId="0" borderId="6" xfId="3" applyFont="1" applyFill="1" applyBorder="1" applyAlignment="1">
      <alignment shrinkToFit="1"/>
    </xf>
    <xf numFmtId="181" fontId="3" fillId="0" borderId="8" xfId="2" applyNumberFormat="1" applyFont="1" applyFill="1" applyBorder="1" applyAlignment="1">
      <alignment vertical="center"/>
    </xf>
    <xf numFmtId="181" fontId="3" fillId="0" borderId="13" xfId="2" applyNumberFormat="1" applyFont="1" applyFill="1" applyBorder="1" applyAlignment="1">
      <alignment vertical="center"/>
    </xf>
    <xf numFmtId="181" fontId="3" fillId="0" borderId="22" xfId="5" applyNumberFormat="1" applyFont="1" applyFill="1" applyBorder="1" applyAlignment="1">
      <alignment horizontal="right" vertical="center"/>
    </xf>
    <xf numFmtId="181" fontId="3" fillId="0" borderId="3" xfId="2" applyNumberFormat="1" applyFont="1" applyFill="1" applyBorder="1" applyAlignment="1">
      <alignment horizontal="right" vertical="center"/>
    </xf>
    <xf numFmtId="181" fontId="3" fillId="0" borderId="22" xfId="2" applyNumberFormat="1" applyFont="1" applyFill="1" applyBorder="1" applyAlignment="1">
      <alignment horizontal="right" vertical="center"/>
    </xf>
    <xf numFmtId="182" fontId="3" fillId="0" borderId="22" xfId="1" applyNumberFormat="1" applyFont="1" applyFill="1" applyBorder="1" applyAlignment="1">
      <alignment vertical="center"/>
    </xf>
    <xf numFmtId="181" fontId="3" fillId="0" borderId="18" xfId="5" applyNumberFormat="1" applyFont="1" applyFill="1" applyBorder="1" applyAlignment="1">
      <alignment horizontal="right" vertical="center"/>
    </xf>
    <xf numFmtId="181" fontId="3" fillId="0" borderId="18" xfId="2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22" xfId="2" applyFont="1" applyFill="1" applyBorder="1" applyAlignment="1">
      <alignment horizontal="left" vertical="top" shrinkToFit="1"/>
    </xf>
    <xf numFmtId="0" fontId="3" fillId="0" borderId="0" xfId="2" applyFont="1" applyFill="1" applyBorder="1" applyAlignment="1">
      <alignment horizontal="left" vertical="top" shrinkToFit="1"/>
    </xf>
    <xf numFmtId="0" fontId="3" fillId="0" borderId="1" xfId="2" applyFont="1" applyFill="1" applyBorder="1" applyAlignment="1">
      <alignment horizontal="left" vertical="top" shrinkToFit="1"/>
    </xf>
    <xf numFmtId="0" fontId="4" fillId="0" borderId="3" xfId="3" applyFont="1" applyFill="1" applyBorder="1" applyAlignment="1">
      <alignment horizontal="center" vertical="center" wrapText="1" shrinkToFit="1"/>
    </xf>
    <xf numFmtId="0" fontId="4" fillId="0" borderId="4" xfId="3" applyFont="1" applyFill="1" applyBorder="1" applyAlignment="1">
      <alignment horizontal="center" vertical="center" wrapText="1" shrinkToFit="1"/>
    </xf>
    <xf numFmtId="0" fontId="4" fillId="0" borderId="2" xfId="3" applyFont="1" applyFill="1" applyBorder="1" applyAlignment="1">
      <alignment horizontal="center" vertical="center" wrapText="1" shrinkToFit="1"/>
    </xf>
    <xf numFmtId="0" fontId="3" fillId="0" borderId="11" xfId="2" applyFont="1" applyFill="1" applyBorder="1" applyAlignment="1">
      <alignment horizontal="center" vertical="top" shrinkToFit="1"/>
    </xf>
    <xf numFmtId="0" fontId="3" fillId="0" borderId="5" xfId="2" applyFont="1" applyFill="1" applyBorder="1" applyAlignment="1">
      <alignment horizontal="center" vertical="top" shrinkToFi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left" vertical="top" shrinkToFit="1"/>
    </xf>
    <xf numFmtId="0" fontId="3" fillId="0" borderId="8" xfId="2" applyFont="1" applyFill="1" applyBorder="1" applyAlignment="1">
      <alignment horizontal="center" vertical="top" shrinkToFit="1"/>
    </xf>
    <xf numFmtId="0" fontId="3" fillId="0" borderId="8" xfId="2" applyFont="1" applyFill="1" applyBorder="1" applyAlignment="1">
      <alignment vertical="center" shrinkToFit="1"/>
    </xf>
    <xf numFmtId="0" fontId="3" fillId="0" borderId="4" xfId="3" applyFont="1" applyFill="1" applyBorder="1" applyAlignment="1">
      <alignment horizontal="left" vertical="top" wrapText="1"/>
    </xf>
    <xf numFmtId="0" fontId="3" fillId="0" borderId="13" xfId="3" applyFont="1" applyFill="1" applyBorder="1" applyAlignment="1">
      <alignment horizontal="left" vertical="center" wrapText="1" shrinkToFit="1"/>
    </xf>
    <xf numFmtId="0" fontId="3" fillId="0" borderId="15" xfId="3" applyFont="1" applyFill="1" applyBorder="1" applyAlignment="1">
      <alignment horizontal="left" vertical="center" shrinkToFit="1"/>
    </xf>
    <xf numFmtId="0" fontId="3" fillId="0" borderId="6" xfId="3" applyFont="1" applyFill="1" applyBorder="1" applyAlignment="1">
      <alignment horizontal="left" vertical="top" wrapText="1"/>
    </xf>
    <xf numFmtId="0" fontId="3" fillId="0" borderId="13" xfId="2" applyFont="1" applyFill="1" applyBorder="1" applyAlignment="1">
      <alignment horizontal="left" vertical="center" wrapText="1" shrinkToFit="1"/>
    </xf>
    <xf numFmtId="0" fontId="4" fillId="0" borderId="4" xfId="2" applyFont="1" applyFill="1" applyBorder="1" applyAlignment="1">
      <alignment horizontal="left" vertical="center" wrapText="1" shrinkToFit="1"/>
    </xf>
    <xf numFmtId="0" fontId="4" fillId="0" borderId="8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left" vertical="center" shrinkToFit="1"/>
    </xf>
    <xf numFmtId="0" fontId="3" fillId="0" borderId="3" xfId="3" applyFont="1" applyFill="1" applyBorder="1" applyAlignment="1">
      <alignment horizontal="left" vertical="center" wrapText="1" shrinkToFit="1"/>
    </xf>
    <xf numFmtId="0" fontId="3" fillId="0" borderId="4" xfId="3" applyFont="1" applyFill="1" applyBorder="1" applyAlignment="1">
      <alignment horizontal="left" vertical="center" wrapText="1" shrinkToFit="1"/>
    </xf>
    <xf numFmtId="0" fontId="4" fillId="0" borderId="15" xfId="3" applyFont="1" applyFill="1" applyBorder="1" applyAlignment="1">
      <alignment horizontal="left" vertical="center" wrapText="1" shrinkToFit="1"/>
    </xf>
    <xf numFmtId="0" fontId="3" fillId="0" borderId="0" xfId="3" applyFont="1" applyFill="1" applyBorder="1" applyAlignment="1">
      <alignment horizontal="left" vertical="center" wrapText="1" shrinkToFit="1"/>
    </xf>
    <xf numFmtId="0" fontId="4" fillId="0" borderId="0" xfId="3" applyFont="1" applyFill="1" applyBorder="1" applyAlignment="1">
      <alignment horizontal="left" vertical="center" wrapText="1" shrinkToFit="1"/>
    </xf>
    <xf numFmtId="0" fontId="4" fillId="0" borderId="17" xfId="3" applyFont="1" applyFill="1" applyBorder="1" applyAlignment="1">
      <alignment horizontal="left" vertical="center" wrapText="1" shrinkToFit="1"/>
    </xf>
    <xf numFmtId="0" fontId="4" fillId="0" borderId="8" xfId="2" applyFont="1" applyFill="1" applyBorder="1" applyAlignment="1">
      <alignment vertical="center" shrinkToFit="1"/>
    </xf>
    <xf numFmtId="0" fontId="4" fillId="0" borderId="15" xfId="2" applyFont="1" applyFill="1" applyBorder="1" applyAlignment="1">
      <alignment horizontal="left" vertical="center" shrinkToFit="1"/>
    </xf>
    <xf numFmtId="0" fontId="4" fillId="0" borderId="22" xfId="5" applyNumberFormat="1" applyFont="1" applyFill="1" applyBorder="1" applyAlignment="1">
      <alignment horizontal="left" vertical="center"/>
    </xf>
    <xf numFmtId="0" fontId="4" fillId="0" borderId="0" xfId="5" applyNumberFormat="1" applyFont="1" applyFill="1" applyBorder="1" applyAlignment="1">
      <alignment horizontal="left" vertical="center"/>
    </xf>
    <xf numFmtId="3" fontId="4" fillId="0" borderId="0" xfId="5" applyNumberFormat="1" applyFont="1" applyFill="1" applyBorder="1" applyAlignment="1">
      <alignment horizontal="left" vertical="center"/>
    </xf>
    <xf numFmtId="0" fontId="18" fillId="0" borderId="8" xfId="3" applyFont="1" applyFill="1" applyBorder="1" applyAlignment="1">
      <alignment horizontal="left" vertical="top" wrapText="1"/>
    </xf>
    <xf numFmtId="3" fontId="4" fillId="0" borderId="3" xfId="5" applyNumberFormat="1" applyFont="1" applyFill="1" applyBorder="1" applyAlignment="1">
      <alignment horizontal="left" vertical="center"/>
    </xf>
    <xf numFmtId="3" fontId="4" fillId="0" borderId="4" xfId="5" applyNumberFormat="1" applyFont="1" applyFill="1" applyBorder="1" applyAlignment="1">
      <alignment horizontal="left" vertical="center"/>
    </xf>
    <xf numFmtId="0" fontId="4" fillId="0" borderId="2" xfId="5" applyNumberFormat="1" applyFont="1" applyFill="1" applyBorder="1" applyAlignment="1">
      <alignment horizontal="left" vertical="center"/>
    </xf>
    <xf numFmtId="186" fontId="4" fillId="0" borderId="0" xfId="2" applyNumberFormat="1" applyFont="1" applyFill="1" applyBorder="1" applyAlignment="1">
      <alignment horizontal="left" vertical="center" wrapText="1" shrinkToFit="1"/>
    </xf>
    <xf numFmtId="0" fontId="4" fillId="0" borderId="0" xfId="2" applyFont="1" applyFill="1" applyBorder="1" applyAlignment="1">
      <alignment horizontal="left" vertical="center" wrapText="1" shrinkToFit="1"/>
    </xf>
    <xf numFmtId="186" fontId="4" fillId="0" borderId="1" xfId="2" applyNumberFormat="1" applyFont="1" applyFill="1" applyBorder="1" applyAlignment="1">
      <alignment horizontal="left" vertical="center" wrapText="1" shrinkToFit="1"/>
    </xf>
    <xf numFmtId="0" fontId="3" fillId="2" borderId="0" xfId="2" applyFont="1" applyFill="1" applyBorder="1" applyAlignment="1">
      <alignment horizontal="left" vertical="top"/>
    </xf>
    <xf numFmtId="0" fontId="4" fillId="0" borderId="8" xfId="2" applyFont="1" applyFill="1" applyBorder="1" applyAlignment="1">
      <alignment horizontal="center" vertical="center" shrinkToFit="1"/>
    </xf>
    <xf numFmtId="186" fontId="4" fillId="0" borderId="12" xfId="3" applyNumberFormat="1" applyFont="1" applyFill="1" applyBorder="1" applyAlignment="1" applyProtection="1">
      <alignment horizontal="left" vertical="center" wrapText="1" shrinkToFit="1"/>
    </xf>
    <xf numFmtId="0" fontId="3" fillId="0" borderId="11" xfId="2" applyFont="1" applyFill="1" applyBorder="1" applyAlignment="1">
      <alignment horizontal="center" vertical="top" shrinkToFit="1"/>
    </xf>
    <xf numFmtId="0" fontId="3" fillId="0" borderId="5" xfId="2" applyFont="1" applyFill="1" applyBorder="1" applyAlignment="1">
      <alignment horizontal="center" vertical="top" shrinkToFit="1"/>
    </xf>
    <xf numFmtId="0" fontId="3" fillId="0" borderId="4" xfId="3" applyFont="1" applyFill="1" applyBorder="1" applyAlignment="1">
      <alignment horizontal="left" vertical="top" wrapText="1"/>
    </xf>
    <xf numFmtId="0" fontId="3" fillId="0" borderId="13" xfId="3" applyFont="1" applyFill="1" applyBorder="1" applyAlignment="1">
      <alignment horizontal="left" vertical="center" wrapText="1" shrinkToFit="1"/>
    </xf>
    <xf numFmtId="0" fontId="3" fillId="0" borderId="15" xfId="3" applyFont="1" applyFill="1" applyBorder="1" applyAlignment="1">
      <alignment horizontal="left" vertical="center" shrinkToFit="1"/>
    </xf>
    <xf numFmtId="0" fontId="3" fillId="0" borderId="8" xfId="2" applyFont="1" applyFill="1" applyBorder="1" applyAlignment="1">
      <alignment horizontal="center" vertical="top" shrinkToFit="1"/>
    </xf>
    <xf numFmtId="0" fontId="4" fillId="0" borderId="3" xfId="3" applyFont="1" applyFill="1" applyBorder="1" applyAlignment="1">
      <alignment horizontal="center" vertical="center" wrapText="1" shrinkToFit="1"/>
    </xf>
    <xf numFmtId="0" fontId="4" fillId="0" borderId="2" xfId="3" applyFont="1" applyFill="1" applyBorder="1" applyAlignment="1">
      <alignment horizontal="center" vertical="center" wrapText="1" shrinkToFit="1"/>
    </xf>
    <xf numFmtId="0" fontId="4" fillId="0" borderId="4" xfId="3" applyFont="1" applyFill="1" applyBorder="1" applyAlignment="1">
      <alignment horizontal="center" vertical="center" wrapText="1" shrinkToFit="1"/>
    </xf>
    <xf numFmtId="0" fontId="3" fillId="0" borderId="8" xfId="2" applyFont="1" applyFill="1" applyBorder="1" applyAlignment="1">
      <alignment horizontal="left" vertical="top" shrinkToFit="1"/>
    </xf>
    <xf numFmtId="0" fontId="4" fillId="0" borderId="13" xfId="2" applyFont="1" applyFill="1" applyBorder="1" applyAlignment="1">
      <alignment horizontal="left" vertical="center" shrinkToFit="1"/>
    </xf>
    <xf numFmtId="0" fontId="4" fillId="0" borderId="15" xfId="2" applyFont="1" applyFill="1" applyBorder="1" applyAlignment="1">
      <alignment horizontal="left" vertical="center" shrinkToFit="1"/>
    </xf>
    <xf numFmtId="0" fontId="3" fillId="0" borderId="13" xfId="2" applyFont="1" applyFill="1" applyBorder="1" applyAlignment="1">
      <alignment horizontal="left" vertical="center" wrapText="1" shrinkToFit="1"/>
    </xf>
    <xf numFmtId="0" fontId="24" fillId="2" borderId="0" xfId="2" applyFont="1" applyFill="1" applyBorder="1" applyAlignment="1">
      <alignment vertical="center"/>
    </xf>
    <xf numFmtId="181" fontId="3" fillId="0" borderId="14" xfId="4" applyNumberFormat="1" applyFont="1" applyFill="1" applyBorder="1" applyAlignment="1">
      <alignment horizontal="right" vertical="center" wrapText="1"/>
    </xf>
    <xf numFmtId="0" fontId="3" fillId="0" borderId="2" xfId="2" applyFont="1" applyFill="1" applyBorder="1" applyAlignment="1">
      <alignment vertical="center" shrinkToFit="1"/>
    </xf>
    <xf numFmtId="0" fontId="4" fillId="0" borderId="3" xfId="2" applyFont="1" applyFill="1" applyBorder="1" applyAlignment="1">
      <alignment vertical="center" shrinkToFit="1"/>
    </xf>
    <xf numFmtId="0" fontId="25" fillId="0" borderId="8" xfId="3" applyFont="1" applyFill="1" applyBorder="1" applyAlignment="1">
      <alignment horizontal="left" vertical="center" wrapText="1" shrinkToFit="1"/>
    </xf>
    <xf numFmtId="0" fontId="26" fillId="0" borderId="17" xfId="0" applyFont="1" applyFill="1" applyBorder="1" applyAlignment="1">
      <alignment wrapText="1"/>
    </xf>
    <xf numFmtId="0" fontId="27" fillId="0" borderId="8" xfId="3" applyFont="1" applyFill="1" applyBorder="1" applyAlignment="1">
      <alignment horizontal="center" vertical="center" wrapText="1"/>
    </xf>
    <xf numFmtId="0" fontId="27" fillId="0" borderId="8" xfId="3" applyFont="1" applyFill="1" applyBorder="1" applyAlignment="1">
      <alignment horizontal="left" vertical="center" wrapText="1" shrinkToFit="1"/>
    </xf>
    <xf numFmtId="0" fontId="28" fillId="0" borderId="8" xfId="3" applyFont="1" applyFill="1" applyBorder="1" applyAlignment="1">
      <alignment horizontal="left" vertical="center" wrapText="1" shrinkToFit="1"/>
    </xf>
    <xf numFmtId="0" fontId="27" fillId="0" borderId="8" xfId="2" applyFont="1" applyFill="1" applyBorder="1" applyAlignment="1">
      <alignment horizontal="center" vertical="center" wrapText="1" shrinkToFit="1"/>
    </xf>
    <xf numFmtId="0" fontId="3" fillId="0" borderId="11" xfId="2" applyFont="1" applyFill="1" applyBorder="1" applyAlignment="1">
      <alignment horizontal="center" vertical="top" shrinkToFit="1"/>
    </xf>
    <xf numFmtId="0" fontId="3" fillId="0" borderId="5" xfId="2" applyFont="1" applyFill="1" applyBorder="1" applyAlignment="1">
      <alignment horizontal="center" vertical="top" shrinkToFit="1"/>
    </xf>
    <xf numFmtId="0" fontId="3" fillId="0" borderId="9" xfId="2" applyFont="1" applyFill="1" applyBorder="1" applyAlignment="1">
      <alignment horizontal="center" vertical="top" shrinkToFit="1"/>
    </xf>
    <xf numFmtId="0" fontId="4" fillId="0" borderId="3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3" fillId="0" borderId="10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top" wrapText="1" shrinkToFit="1"/>
    </xf>
    <xf numFmtId="0" fontId="3" fillId="0" borderId="4" xfId="0" applyFont="1" applyFill="1" applyBorder="1" applyAlignment="1">
      <alignment horizontal="left" vertical="top" wrapText="1" shrinkToFit="1"/>
    </xf>
    <xf numFmtId="0" fontId="3" fillId="0" borderId="2" xfId="0" applyFont="1" applyFill="1" applyBorder="1" applyAlignment="1">
      <alignment horizontal="left" vertical="top" wrapText="1" shrinkToFit="1"/>
    </xf>
    <xf numFmtId="0" fontId="4" fillId="0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Border="1" applyAlignment="1"/>
    <xf numFmtId="0" fontId="4" fillId="0" borderId="3" xfId="3" applyFont="1" applyFill="1" applyBorder="1" applyAlignment="1">
      <alignment horizontal="center" vertical="center" wrapText="1" shrinkToFit="1"/>
    </xf>
    <xf numFmtId="0" fontId="4" fillId="0" borderId="2" xfId="3" applyFont="1" applyFill="1" applyBorder="1" applyAlignment="1">
      <alignment horizontal="center" vertical="center" wrapText="1" shrinkToFi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top" shrinkToFit="1"/>
    </xf>
    <xf numFmtId="0" fontId="3" fillId="0" borderId="9" xfId="0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vertical="top" shrinkToFit="1"/>
    </xf>
    <xf numFmtId="0" fontId="3" fillId="0" borderId="3" xfId="3" applyFont="1" applyFill="1" applyBorder="1" applyAlignment="1">
      <alignment horizontal="left" vertical="top" wrapText="1"/>
    </xf>
    <xf numFmtId="0" fontId="3" fillId="0" borderId="4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left" vertical="top" wrapText="1"/>
    </xf>
    <xf numFmtId="9" fontId="4" fillId="0" borderId="3" xfId="4" applyFont="1" applyFill="1" applyBorder="1" applyAlignment="1">
      <alignment horizontal="center" vertical="center" wrapText="1" shrinkToFit="1"/>
    </xf>
    <xf numFmtId="9" fontId="4" fillId="0" borderId="4" xfId="4" applyFont="1" applyFill="1" applyBorder="1" applyAlignment="1">
      <alignment horizontal="center" vertical="center" wrapText="1" shrinkToFit="1"/>
    </xf>
    <xf numFmtId="9" fontId="3" fillId="0" borderId="4" xfId="4" applyFont="1" applyFill="1" applyBorder="1" applyAlignment="1">
      <alignment horizontal="center" vertical="center" wrapText="1" shrinkToFit="1"/>
    </xf>
    <xf numFmtId="9" fontId="3" fillId="0" borderId="2" xfId="4" applyFont="1" applyFill="1" applyBorder="1" applyAlignment="1">
      <alignment horizontal="center" vertical="center" wrapText="1" shrinkToFit="1"/>
    </xf>
    <xf numFmtId="0" fontId="3" fillId="0" borderId="3" xfId="2" applyFont="1" applyFill="1" applyBorder="1" applyAlignment="1">
      <alignment horizontal="center" vertical="top" shrinkToFit="1"/>
    </xf>
    <xf numFmtId="0" fontId="3" fillId="0" borderId="4" xfId="2" applyFont="1" applyFill="1" applyBorder="1" applyAlignment="1">
      <alignment horizontal="center" vertical="top" shrinkToFit="1"/>
    </xf>
    <xf numFmtId="0" fontId="3" fillId="0" borderId="2" xfId="2" applyFont="1" applyFill="1" applyBorder="1" applyAlignment="1">
      <alignment horizontal="center" vertical="top" shrinkToFit="1"/>
    </xf>
    <xf numFmtId="0" fontId="4" fillId="0" borderId="12" xfId="3" applyFont="1" applyFill="1" applyBorder="1" applyAlignment="1">
      <alignment horizontal="left" vertical="top" wrapText="1"/>
    </xf>
    <xf numFmtId="0" fontId="3" fillId="0" borderId="10" xfId="3" applyFont="1" applyFill="1" applyBorder="1" applyAlignment="1">
      <alignment horizontal="left" vertical="top" wrapText="1"/>
    </xf>
    <xf numFmtId="0" fontId="3" fillId="0" borderId="13" xfId="3" applyFont="1" applyFill="1" applyBorder="1" applyAlignment="1">
      <alignment horizontal="left" vertical="center" shrinkToFit="1"/>
    </xf>
    <xf numFmtId="0" fontId="3" fillId="0" borderId="15" xfId="3" applyFont="1" applyFill="1" applyBorder="1" applyAlignment="1">
      <alignment horizontal="left" vertical="center" shrinkToFit="1"/>
    </xf>
    <xf numFmtId="0" fontId="4" fillId="0" borderId="13" xfId="3" applyFont="1" applyFill="1" applyBorder="1" applyAlignment="1">
      <alignment horizontal="left" vertical="center" shrinkToFit="1"/>
    </xf>
    <xf numFmtId="0" fontId="3" fillId="0" borderId="13" xfId="3" applyFont="1" applyFill="1" applyBorder="1" applyAlignment="1">
      <alignment horizontal="left" vertical="center" wrapText="1" shrinkToFit="1"/>
    </xf>
    <xf numFmtId="0" fontId="3" fillId="0" borderId="15" xfId="3" applyFont="1" applyFill="1" applyBorder="1" applyAlignment="1">
      <alignment horizontal="left" vertical="center" wrapText="1" shrinkToFit="1"/>
    </xf>
    <xf numFmtId="0" fontId="3" fillId="0" borderId="12" xfId="3" applyFont="1" applyFill="1" applyBorder="1" applyAlignment="1">
      <alignment horizontal="left" vertical="top" wrapText="1"/>
    </xf>
    <xf numFmtId="0" fontId="3" fillId="0" borderId="6" xfId="3" applyFont="1" applyFill="1" applyBorder="1" applyAlignment="1">
      <alignment horizontal="left" vertical="top" wrapText="1"/>
    </xf>
    <xf numFmtId="0" fontId="4" fillId="0" borderId="4" xfId="3" applyFont="1" applyFill="1" applyBorder="1" applyAlignment="1">
      <alignment horizontal="center" vertical="center" wrapText="1" shrinkToFit="1"/>
    </xf>
    <xf numFmtId="0" fontId="4" fillId="0" borderId="3" xfId="3" applyFont="1" applyFill="1" applyBorder="1" applyAlignment="1">
      <alignment horizontal="left" vertical="top" wrapText="1"/>
    </xf>
    <xf numFmtId="0" fontId="4" fillId="0" borderId="4" xfId="3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3" xfId="3" applyFont="1" applyFill="1" applyBorder="1" applyAlignment="1">
      <alignment horizontal="left" vertical="top" wrapText="1"/>
    </xf>
    <xf numFmtId="0" fontId="3" fillId="0" borderId="15" xfId="3" applyFont="1" applyFill="1" applyBorder="1" applyAlignment="1">
      <alignment horizontal="left" vertical="top" wrapText="1"/>
    </xf>
    <xf numFmtId="0" fontId="4" fillId="0" borderId="13" xfId="2" applyFont="1" applyFill="1" applyBorder="1" applyAlignment="1">
      <alignment horizontal="left" vertical="center" shrinkToFit="1"/>
    </xf>
    <xf numFmtId="0" fontId="4" fillId="0" borderId="15" xfId="2" applyFont="1" applyFill="1" applyBorder="1" applyAlignment="1">
      <alignment horizontal="left" vertical="center" shrinkToFit="1"/>
    </xf>
    <xf numFmtId="0" fontId="3" fillId="0" borderId="8" xfId="2" applyFont="1" applyFill="1" applyBorder="1" applyAlignment="1">
      <alignment horizontal="center" vertical="top" shrinkToFit="1"/>
    </xf>
    <xf numFmtId="0" fontId="3" fillId="0" borderId="3" xfId="2" applyFont="1" applyFill="1" applyBorder="1" applyAlignment="1">
      <alignment horizontal="center" vertical="center" wrapText="1" shrinkToFit="1"/>
    </xf>
    <xf numFmtId="0" fontId="3" fillId="0" borderId="4" xfId="2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3" fillId="0" borderId="4" xfId="3" applyFont="1" applyFill="1" applyBorder="1" applyAlignment="1">
      <alignment horizontal="center" vertical="center" wrapText="1" shrinkToFit="1"/>
    </xf>
    <xf numFmtId="0" fontId="3" fillId="0" borderId="3" xfId="3" applyFont="1" applyFill="1" applyBorder="1" applyAlignment="1">
      <alignment horizontal="left" vertical="top"/>
    </xf>
    <xf numFmtId="0" fontId="3" fillId="0" borderId="4" xfId="3" applyFont="1" applyFill="1" applyBorder="1" applyAlignment="1">
      <alignment horizontal="left" vertical="top"/>
    </xf>
    <xf numFmtId="0" fontId="3" fillId="0" borderId="2" xfId="3" applyFont="1" applyFill="1" applyBorder="1" applyAlignment="1">
      <alignment horizontal="left" vertical="top"/>
    </xf>
    <xf numFmtId="0" fontId="4" fillId="0" borderId="7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left" shrinkToFit="1"/>
    </xf>
    <xf numFmtId="0" fontId="3" fillId="0" borderId="15" xfId="3" applyFont="1" applyFill="1" applyBorder="1" applyAlignment="1">
      <alignment horizontal="left" shrinkToFit="1"/>
    </xf>
    <xf numFmtId="0" fontId="3" fillId="0" borderId="13" xfId="3" applyFont="1" applyFill="1" applyBorder="1" applyAlignment="1">
      <alignment horizontal="left" shrinkToFit="1"/>
    </xf>
    <xf numFmtId="0" fontId="3" fillId="0" borderId="3" xfId="3" applyFont="1" applyFill="1" applyBorder="1" applyAlignment="1">
      <alignment horizontal="left" vertical="top" shrinkToFit="1"/>
    </xf>
    <xf numFmtId="0" fontId="3" fillId="0" borderId="2" xfId="3" applyFont="1" applyFill="1" applyBorder="1" applyAlignment="1">
      <alignment horizontal="left" vertical="top" shrinkToFi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left" vertical="top" wrapText="1" readingOrder="1"/>
    </xf>
    <xf numFmtId="0" fontId="4" fillId="0" borderId="4" xfId="3" applyFont="1" applyFill="1" applyBorder="1" applyAlignment="1">
      <alignment horizontal="left" vertical="top" wrapText="1" readingOrder="1"/>
    </xf>
    <xf numFmtId="0" fontId="4" fillId="0" borderId="2" xfId="3" applyFont="1" applyFill="1" applyBorder="1" applyAlignment="1">
      <alignment horizontal="left" vertical="top" wrapText="1" readingOrder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left" vertical="top" wrapText="1" readingOrder="1"/>
    </xf>
    <xf numFmtId="0" fontId="3" fillId="0" borderId="4" xfId="3" applyFont="1" applyFill="1" applyBorder="1" applyAlignment="1">
      <alignment horizontal="left" vertical="top" wrapText="1" readingOrder="1"/>
    </xf>
    <xf numFmtId="0" fontId="3" fillId="0" borderId="2" xfId="3" applyFont="1" applyFill="1" applyBorder="1" applyAlignment="1">
      <alignment horizontal="left" vertical="top" wrapText="1" readingOrder="1"/>
    </xf>
    <xf numFmtId="0" fontId="25" fillId="0" borderId="3" xfId="3" applyFont="1" applyFill="1" applyBorder="1" applyAlignment="1">
      <alignment horizontal="left" vertical="top" wrapText="1"/>
    </xf>
    <xf numFmtId="0" fontId="25" fillId="0" borderId="4" xfId="3" applyFont="1" applyFill="1" applyBorder="1" applyAlignment="1">
      <alignment horizontal="left" vertical="top" wrapText="1"/>
    </xf>
    <xf numFmtId="0" fontId="25" fillId="0" borderId="2" xfId="3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center" shrinkToFit="1"/>
    </xf>
    <xf numFmtId="0" fontId="3" fillId="2" borderId="0" xfId="2" applyFont="1" applyFill="1" applyBorder="1" applyAlignment="1">
      <alignment horizontal="left" vertical="center" shrinkToFit="1"/>
    </xf>
    <xf numFmtId="0" fontId="3" fillId="0" borderId="19" xfId="3" applyFont="1" applyFill="1" applyBorder="1" applyAlignment="1">
      <alignment horizontal="left" vertical="top" wrapText="1"/>
    </xf>
    <xf numFmtId="0" fontId="4" fillId="0" borderId="19" xfId="3" applyFont="1" applyFill="1" applyBorder="1" applyAlignment="1">
      <alignment horizontal="center" vertical="center" wrapText="1" shrinkToFit="1"/>
    </xf>
    <xf numFmtId="0" fontId="4" fillId="0" borderId="8" xfId="3" applyFont="1" applyFill="1" applyBorder="1" applyAlignment="1">
      <alignment horizontal="left" vertical="top" wrapText="1"/>
    </xf>
    <xf numFmtId="0" fontId="3" fillId="0" borderId="8" xfId="3" applyFont="1" applyFill="1" applyBorder="1" applyAlignment="1">
      <alignment horizontal="left" vertical="top" wrapText="1"/>
    </xf>
    <xf numFmtId="0" fontId="18" fillId="0" borderId="3" xfId="3" applyFont="1" applyFill="1" applyBorder="1" applyAlignment="1">
      <alignment horizontal="left" vertical="top" wrapText="1"/>
    </xf>
    <xf numFmtId="0" fontId="3" fillId="0" borderId="23" xfId="2" applyFont="1" applyFill="1" applyBorder="1" applyAlignment="1">
      <alignment horizontal="center" vertical="top" shrinkToFit="1"/>
    </xf>
    <xf numFmtId="0" fontId="3" fillId="0" borderId="7" xfId="2" applyFont="1" applyFill="1" applyBorder="1" applyAlignment="1">
      <alignment horizontal="center" vertical="top" shrinkToFit="1"/>
    </xf>
    <xf numFmtId="0" fontId="3" fillId="0" borderId="25" xfId="2" applyFont="1" applyFill="1" applyBorder="1" applyAlignment="1">
      <alignment horizontal="center" vertical="top" shrinkToFit="1"/>
    </xf>
    <xf numFmtId="0" fontId="3" fillId="0" borderId="13" xfId="2" applyFont="1" applyFill="1" applyBorder="1" applyAlignment="1">
      <alignment horizontal="left" vertical="center" wrapText="1" shrinkToFit="1"/>
    </xf>
    <xf numFmtId="0" fontId="3" fillId="0" borderId="17" xfId="2" applyFont="1" applyFill="1" applyBorder="1" applyAlignment="1">
      <alignment horizontal="left" vertical="center" wrapText="1" shrinkToFit="1"/>
    </xf>
    <xf numFmtId="0" fontId="3" fillId="0" borderId="15" xfId="2" applyFont="1" applyFill="1" applyBorder="1" applyAlignment="1">
      <alignment horizontal="left" vertical="center" wrapText="1" shrinkToFit="1"/>
    </xf>
    <xf numFmtId="0" fontId="3" fillId="0" borderId="8" xfId="2" applyFont="1" applyFill="1" applyBorder="1" applyAlignment="1">
      <alignment horizontal="left" vertical="center" wrapText="1" shrinkToFit="1"/>
    </xf>
    <xf numFmtId="0" fontId="3" fillId="0" borderId="8" xfId="2" applyFont="1" applyFill="1" applyBorder="1" applyAlignment="1">
      <alignment horizontal="left" vertical="top" wrapText="1"/>
    </xf>
    <xf numFmtId="0" fontId="3" fillId="0" borderId="8" xfId="2" applyFont="1" applyFill="1" applyBorder="1" applyAlignment="1">
      <alignment horizontal="left" vertical="center" shrinkToFit="1"/>
    </xf>
    <xf numFmtId="195" fontId="3" fillId="0" borderId="8" xfId="10" applyFont="1" applyFill="1" applyBorder="1" applyAlignment="1">
      <alignment horizontal="left" vertical="center" wrapText="1"/>
    </xf>
    <xf numFmtId="0" fontId="3" fillId="0" borderId="8" xfId="2" applyFont="1" applyFill="1" applyBorder="1" applyAlignment="1">
      <alignment horizontal="center" vertical="center" wrapText="1"/>
    </xf>
    <xf numFmtId="183" fontId="3" fillId="0" borderId="3" xfId="0" applyNumberFormat="1" applyFont="1" applyFill="1" applyBorder="1" applyAlignment="1">
      <alignment horizontal="left" vertical="top" wrapText="1" shrinkToFit="1"/>
    </xf>
    <xf numFmtId="183" fontId="3" fillId="0" borderId="4" xfId="0" applyNumberFormat="1" applyFont="1" applyFill="1" applyBorder="1" applyAlignment="1">
      <alignment horizontal="left" vertical="top" wrapText="1" shrinkToFit="1"/>
    </xf>
    <xf numFmtId="183" fontId="3" fillId="0" borderId="2" xfId="0" applyNumberFormat="1" applyFont="1" applyFill="1" applyBorder="1" applyAlignment="1">
      <alignment horizontal="left" vertical="top" wrapText="1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3" xfId="15" applyFont="1" applyFill="1" applyBorder="1" applyAlignment="1">
      <alignment horizontal="left"/>
    </xf>
    <xf numFmtId="0" fontId="3" fillId="0" borderId="17" xfId="15" applyFont="1" applyFill="1" applyBorder="1" applyAlignment="1">
      <alignment horizontal="left"/>
    </xf>
    <xf numFmtId="0" fontId="3" fillId="0" borderId="15" xfId="15" applyFont="1" applyFill="1" applyBorder="1" applyAlignment="1">
      <alignment horizontal="left"/>
    </xf>
    <xf numFmtId="0" fontId="17" fillId="0" borderId="3" xfId="2" applyFont="1" applyFill="1" applyBorder="1" applyAlignment="1">
      <alignment horizontal="left" vertical="top" shrinkToFit="1"/>
    </xf>
    <xf numFmtId="0" fontId="17" fillId="0" borderId="4" xfId="2" applyFont="1" applyFill="1" applyBorder="1" applyAlignment="1">
      <alignment horizontal="left" vertical="top" shrinkToFit="1"/>
    </xf>
    <xf numFmtId="0" fontId="17" fillId="0" borderId="19" xfId="2" applyFont="1" applyFill="1" applyBorder="1" applyAlignment="1">
      <alignment horizontal="left" vertical="top" shrinkToFit="1"/>
    </xf>
    <xf numFmtId="186" fontId="3" fillId="0" borderId="3" xfId="2" applyNumberFormat="1" applyFont="1" applyFill="1" applyBorder="1" applyAlignment="1">
      <alignment horizontal="center" vertical="center" shrinkToFit="1"/>
    </xf>
    <xf numFmtId="186" fontId="3" fillId="0" borderId="4" xfId="2" applyNumberFormat="1" applyFont="1" applyFill="1" applyBorder="1" applyAlignment="1">
      <alignment horizontal="center" vertical="center" shrinkToFit="1"/>
    </xf>
    <xf numFmtId="186" fontId="3" fillId="0" borderId="19" xfId="2" applyNumberFormat="1" applyFont="1" applyFill="1" applyBorder="1" applyAlignment="1">
      <alignment horizontal="center" vertical="center" shrinkToFit="1"/>
    </xf>
    <xf numFmtId="0" fontId="3" fillId="0" borderId="19" xfId="2" applyFont="1" applyFill="1" applyBorder="1" applyAlignment="1">
      <alignment horizontal="left" vertical="top" wrapText="1"/>
    </xf>
    <xf numFmtId="0" fontId="17" fillId="0" borderId="22" xfId="3" applyFont="1" applyFill="1" applyBorder="1" applyAlignment="1">
      <alignment horizontal="left" vertical="top" wrapText="1"/>
    </xf>
    <xf numFmtId="0" fontId="17" fillId="0" borderId="23" xfId="3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left" vertical="top" wrapText="1"/>
    </xf>
    <xf numFmtId="0" fontId="17" fillId="0" borderId="14" xfId="3" applyFont="1" applyFill="1" applyBorder="1" applyAlignment="1">
      <alignment horizontal="left" vertical="top" wrapText="1"/>
    </xf>
    <xf numFmtId="0" fontId="3" fillId="0" borderId="23" xfId="2" applyFont="1" applyFill="1" applyBorder="1" applyAlignment="1">
      <alignment horizontal="left" vertical="center" shrinkToFit="1"/>
    </xf>
    <xf numFmtId="0" fontId="3" fillId="0" borderId="7" xfId="2" applyFont="1" applyFill="1" applyBorder="1" applyAlignment="1">
      <alignment horizontal="left" vertical="center" shrinkToFit="1"/>
    </xf>
    <xf numFmtId="0" fontId="3" fillId="0" borderId="14" xfId="2" applyFont="1" applyFill="1" applyBorder="1" applyAlignment="1">
      <alignment horizontal="left" vertical="center" shrinkToFit="1"/>
    </xf>
    <xf numFmtId="0" fontId="17" fillId="0" borderId="23" xfId="2" applyFont="1" applyFill="1" applyBorder="1" applyAlignment="1">
      <alignment horizontal="left" vertical="top" wrapText="1" shrinkToFit="1"/>
    </xf>
    <xf numFmtId="0" fontId="17" fillId="0" borderId="7" xfId="2" applyFont="1" applyFill="1" applyBorder="1" applyAlignment="1">
      <alignment horizontal="left" vertical="top" wrapText="1" shrinkToFit="1"/>
    </xf>
    <xf numFmtId="0" fontId="3" fillId="0" borderId="3" xfId="2" applyFont="1" applyFill="1" applyBorder="1" applyAlignment="1">
      <alignment horizontal="left" vertical="top" wrapText="1" shrinkToFit="1"/>
    </xf>
    <xf numFmtId="0" fontId="3" fillId="0" borderId="4" xfId="2" applyFont="1" applyFill="1" applyBorder="1" applyAlignment="1">
      <alignment horizontal="left" vertical="top" wrapText="1" shrinkToFit="1"/>
    </xf>
    <xf numFmtId="0" fontId="3" fillId="0" borderId="2" xfId="2" applyFont="1" applyFill="1" applyBorder="1" applyAlignment="1">
      <alignment horizontal="left" vertical="top" wrapText="1" shrinkToFit="1"/>
    </xf>
    <xf numFmtId="0" fontId="3" fillId="0" borderId="3" xfId="2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left" vertical="center" shrinkToFit="1"/>
    </xf>
    <xf numFmtId="0" fontId="17" fillId="0" borderId="13" xfId="2" applyFont="1" applyFill="1" applyBorder="1" applyAlignment="1">
      <alignment horizontal="left" vertical="center" shrinkToFit="1"/>
    </xf>
    <xf numFmtId="0" fontId="17" fillId="0" borderId="15" xfId="2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wrapText="1" shrinkToFit="1"/>
    </xf>
    <xf numFmtId="0" fontId="17" fillId="0" borderId="15" xfId="3" applyFont="1" applyFill="1" applyBorder="1" applyAlignment="1">
      <alignment horizontal="left" vertical="center" wrapText="1" shrinkToFit="1"/>
    </xf>
    <xf numFmtId="0" fontId="3" fillId="0" borderId="3" xfId="2" applyFont="1" applyFill="1" applyBorder="1" applyAlignment="1">
      <alignment horizontal="left" vertical="top" shrinkToFit="1"/>
    </xf>
    <xf numFmtId="0" fontId="3" fillId="0" borderId="4" xfId="2" applyFont="1" applyFill="1" applyBorder="1" applyAlignment="1">
      <alignment horizontal="left" vertical="top" shrinkToFit="1"/>
    </xf>
    <xf numFmtId="0" fontId="3" fillId="0" borderId="2" xfId="2" applyFont="1" applyFill="1" applyBorder="1" applyAlignment="1">
      <alignment horizontal="left" vertical="top" shrinkToFit="1"/>
    </xf>
    <xf numFmtId="0" fontId="5" fillId="0" borderId="3" xfId="2" applyFont="1" applyFill="1" applyBorder="1" applyAlignment="1">
      <alignment horizontal="right" vertical="top" shrinkToFit="1"/>
    </xf>
    <xf numFmtId="0" fontId="5" fillId="0" borderId="2" xfId="2" applyFont="1" applyFill="1" applyBorder="1" applyAlignment="1">
      <alignment horizontal="right" vertical="top" shrinkToFit="1"/>
    </xf>
    <xf numFmtId="0" fontId="5" fillId="0" borderId="4" xfId="2" applyFont="1" applyFill="1" applyBorder="1" applyAlignment="1">
      <alignment horizontal="right" vertical="top" shrinkToFit="1"/>
    </xf>
    <xf numFmtId="0" fontId="3" fillId="0" borderId="13" xfId="2" applyFont="1" applyFill="1" applyBorder="1" applyAlignment="1">
      <alignment horizontal="left" vertical="center" shrinkToFit="1"/>
    </xf>
    <xf numFmtId="0" fontId="3" fillId="0" borderId="15" xfId="2" applyFont="1" applyFill="1" applyBorder="1" applyAlignment="1">
      <alignment horizontal="left" vertical="center" shrinkToFit="1"/>
    </xf>
    <xf numFmtId="0" fontId="5" fillId="0" borderId="3" xfId="2" applyFont="1" applyFill="1" applyBorder="1" applyAlignment="1">
      <alignment horizontal="center" vertical="top" shrinkToFit="1"/>
    </xf>
    <xf numFmtId="0" fontId="5" fillId="0" borderId="4" xfId="2" applyFont="1" applyFill="1" applyBorder="1" applyAlignment="1">
      <alignment horizontal="center" vertical="top" shrinkToFit="1"/>
    </xf>
    <xf numFmtId="0" fontId="5" fillId="0" borderId="2" xfId="2" applyFont="1" applyFill="1" applyBorder="1" applyAlignment="1">
      <alignment horizontal="center" vertical="top" shrinkToFit="1"/>
    </xf>
    <xf numFmtId="0" fontId="5" fillId="0" borderId="8" xfId="2" applyFont="1" applyFill="1" applyBorder="1" applyAlignment="1">
      <alignment horizontal="right" vertical="top" shrinkToFit="1"/>
    </xf>
    <xf numFmtId="0" fontId="5" fillId="0" borderId="3" xfId="2" applyFont="1" applyFill="1" applyBorder="1" applyAlignment="1">
      <alignment horizontal="left" vertical="top" shrinkToFit="1"/>
    </xf>
    <xf numFmtId="0" fontId="5" fillId="0" borderId="4" xfId="2" applyFont="1" applyFill="1" applyBorder="1" applyAlignment="1">
      <alignment horizontal="left" vertical="top" shrinkToFit="1"/>
    </xf>
    <xf numFmtId="0" fontId="5" fillId="0" borderId="2" xfId="2" applyFont="1" applyFill="1" applyBorder="1" applyAlignment="1">
      <alignment horizontal="left" vertical="top" shrinkToFit="1"/>
    </xf>
    <xf numFmtId="0" fontId="7" fillId="0" borderId="8" xfId="2" applyFont="1" applyFill="1" applyBorder="1" applyAlignment="1">
      <alignment horizontal="left" vertical="center" shrinkToFit="1"/>
    </xf>
    <xf numFmtId="0" fontId="3" fillId="0" borderId="8" xfId="2" applyFont="1" applyFill="1" applyBorder="1" applyAlignment="1">
      <alignment horizontal="left" vertical="top" wrapText="1" shrinkToFit="1"/>
    </xf>
    <xf numFmtId="0" fontId="3" fillId="0" borderId="8" xfId="2" applyFont="1" applyFill="1" applyBorder="1" applyAlignment="1">
      <alignment horizontal="left" vertical="top" shrinkToFit="1"/>
    </xf>
    <xf numFmtId="0" fontId="3" fillId="0" borderId="6" xfId="2" applyFont="1" applyFill="1" applyBorder="1" applyAlignment="1">
      <alignment horizontal="center" vertical="center" wrapText="1"/>
    </xf>
    <xf numFmtId="9" fontId="3" fillId="0" borderId="3" xfId="4" applyFont="1" applyFill="1" applyBorder="1" applyAlignment="1">
      <alignment horizontal="center" vertical="center" wrapText="1"/>
    </xf>
    <xf numFmtId="9" fontId="3" fillId="0" borderId="4" xfId="4" applyFont="1" applyFill="1" applyBorder="1" applyAlignment="1">
      <alignment horizontal="center" vertical="center" wrapText="1"/>
    </xf>
    <xf numFmtId="9" fontId="3" fillId="0" borderId="2" xfId="4" applyFont="1" applyFill="1" applyBorder="1" applyAlignment="1">
      <alignment horizontal="center" vertical="center" wrapText="1"/>
    </xf>
    <xf numFmtId="9" fontId="3" fillId="0" borderId="8" xfId="4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top" shrinkToFit="1"/>
    </xf>
    <xf numFmtId="0" fontId="3" fillId="0" borderId="12" xfId="0" applyFont="1" applyFill="1" applyBorder="1" applyAlignment="1">
      <alignment horizontal="left" vertical="top" wrapText="1" shrinkToFit="1"/>
    </xf>
    <xf numFmtId="0" fontId="3" fillId="0" borderId="6" xfId="0" applyFont="1" applyFill="1" applyBorder="1" applyAlignment="1">
      <alignment horizontal="left" vertical="top" wrapText="1" shrinkToFit="1"/>
    </xf>
    <xf numFmtId="0" fontId="3" fillId="0" borderId="10" xfId="0" applyFont="1" applyFill="1" applyBorder="1" applyAlignment="1">
      <alignment horizontal="left" vertical="top" wrapText="1" shrinkToFit="1"/>
    </xf>
    <xf numFmtId="0" fontId="3" fillId="0" borderId="8" xfId="2" applyFont="1" applyFill="1" applyBorder="1" applyAlignment="1">
      <alignment horizontal="left"/>
    </xf>
    <xf numFmtId="0" fontId="3" fillId="0" borderId="8" xfId="2" applyFont="1" applyFill="1" applyBorder="1" applyAlignment="1">
      <alignment vertical="center" shrinkToFit="1"/>
    </xf>
    <xf numFmtId="0" fontId="3" fillId="0" borderId="8" xfId="2" applyFont="1" applyFill="1" applyBorder="1" applyAlignment="1">
      <alignment vertical="center" wrapText="1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6" applyFont="1" applyFill="1" applyBorder="1" applyAlignment="1">
      <alignment horizontal="left" vertical="center" shrinkToFit="1"/>
    </xf>
    <xf numFmtId="186" fontId="7" fillId="0" borderId="8" xfId="2" applyNumberFormat="1" applyFont="1" applyFill="1" applyBorder="1" applyAlignment="1" applyProtection="1">
      <alignment horizontal="left" vertical="center" shrinkToFit="1"/>
    </xf>
    <xf numFmtId="0" fontId="3" fillId="0" borderId="12" xfId="2" applyFont="1" applyFill="1" applyBorder="1" applyAlignment="1">
      <alignment horizontal="left" vertical="top" shrinkToFit="1"/>
    </xf>
    <xf numFmtId="0" fontId="3" fillId="0" borderId="10" xfId="2" applyFont="1" applyFill="1" applyBorder="1" applyAlignment="1">
      <alignment horizontal="left" vertical="top" shrinkToFit="1"/>
    </xf>
  </cellXfs>
  <cellStyles count="16">
    <cellStyle name="Comma 4" xfId="11"/>
    <cellStyle name="Normal 19 5" xfId="9"/>
    <cellStyle name="Normal 2" xfId="14"/>
    <cellStyle name="Normal 2 2" xfId="8"/>
    <cellStyle name="Normal 2 2 2" xfId="10"/>
    <cellStyle name="Normal 2 2 2 21" xfId="12"/>
    <cellStyle name="Normal_DB06-Mon-Annex 2" xfId="3"/>
    <cellStyle name="Normal_DB06-Mon-Annex_Databook_Mongolia_Annex Table-1 2" xfId="2"/>
    <cellStyle name="Normal_DB-2005.Tables_figures" xfId="15"/>
    <cellStyle name="パーセント" xfId="13" builtinId="5"/>
    <cellStyle name="パーセント 2" xfId="4"/>
    <cellStyle name="桁区切り" xfId="1" builtinId="6"/>
    <cellStyle name="桁区切り [0.00]" xfId="7" builtinId="3"/>
    <cellStyle name="桁区切り [0.00] 2" xfId="5"/>
    <cellStyle name="標準" xfId="0" builtinId="0"/>
    <cellStyle name="標準_Production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tabSelected="1" topLeftCell="A88" zoomScale="115" zoomScaleNormal="115" zoomScalePageLayoutView="90" workbookViewId="0">
      <selection activeCell="D93" sqref="D93"/>
    </sheetView>
  </sheetViews>
  <sheetFormatPr defaultRowHeight="12.75"/>
  <cols>
    <col min="1" max="1" width="3.42578125" style="97" customWidth="1"/>
    <col min="2" max="2" width="11" style="94" customWidth="1"/>
    <col min="3" max="3" width="29.7109375" style="94" customWidth="1"/>
    <col min="4" max="4" width="16" style="94" customWidth="1"/>
    <col min="5" max="7" width="10.28515625" style="4" customWidth="1"/>
    <col min="8" max="8" width="10.28515625" style="3" customWidth="1"/>
    <col min="9" max="11" width="10.42578125" style="3" bestFit="1" customWidth="1"/>
    <col min="12" max="12" width="10.28515625" style="209" bestFit="1" customWidth="1"/>
    <col min="13" max="14" width="11.28515625" style="209" customWidth="1"/>
    <col min="15" max="15" width="13.5703125" style="4" customWidth="1"/>
    <col min="16" max="16384" width="9.140625" style="4"/>
  </cols>
  <sheetData>
    <row r="1" spans="1:14" ht="22.5" customHeight="1">
      <c r="A1" s="590" t="s">
        <v>800</v>
      </c>
      <c r="B1" s="310"/>
      <c r="C1" s="311"/>
      <c r="D1" s="311"/>
      <c r="E1" s="92"/>
      <c r="F1" s="1"/>
      <c r="G1" s="1"/>
      <c r="H1" s="2"/>
      <c r="J1" s="2"/>
    </row>
    <row r="2" spans="1:14">
      <c r="A2" s="312"/>
      <c r="B2" s="313" t="s">
        <v>482</v>
      </c>
      <c r="C2" s="314" t="s">
        <v>1</v>
      </c>
      <c r="D2" s="315" t="s">
        <v>2</v>
      </c>
      <c r="E2" s="317">
        <v>2010</v>
      </c>
      <c r="F2" s="267">
        <v>2011</v>
      </c>
      <c r="G2" s="268">
        <v>2012</v>
      </c>
      <c r="H2" s="268">
        <v>2013</v>
      </c>
      <c r="I2" s="267">
        <v>2014</v>
      </c>
      <c r="J2" s="267">
        <v>2015</v>
      </c>
      <c r="K2" s="267">
        <v>2016</v>
      </c>
      <c r="L2" s="267">
        <v>2017</v>
      </c>
      <c r="M2" s="268">
        <v>2018</v>
      </c>
      <c r="N2" s="267" t="s">
        <v>643</v>
      </c>
    </row>
    <row r="3" spans="1:14">
      <c r="A3" s="600">
        <v>1</v>
      </c>
      <c r="B3" s="609" t="s">
        <v>538</v>
      </c>
      <c r="C3" s="357" t="s">
        <v>6</v>
      </c>
      <c r="D3" s="606" t="s">
        <v>7</v>
      </c>
      <c r="E3" s="116">
        <v>2760.9679999999998</v>
      </c>
      <c r="F3" s="116">
        <v>2811.6</v>
      </c>
      <c r="G3" s="116">
        <v>2867.7</v>
      </c>
      <c r="H3" s="116">
        <v>2930.3</v>
      </c>
      <c r="I3" s="116">
        <v>2995.9</v>
      </c>
      <c r="J3" s="116">
        <v>3057.8</v>
      </c>
      <c r="K3" s="116">
        <v>3119.9</v>
      </c>
      <c r="L3" s="116">
        <v>3177.9</v>
      </c>
      <c r="M3" s="76">
        <v>3238.4789999999998</v>
      </c>
      <c r="N3" s="116">
        <v>3296.9</v>
      </c>
    </row>
    <row r="4" spans="1:14">
      <c r="A4" s="601"/>
      <c r="B4" s="610"/>
      <c r="C4" s="256" t="s">
        <v>524</v>
      </c>
      <c r="D4" s="612"/>
      <c r="E4" s="111">
        <v>1342.1</v>
      </c>
      <c r="F4" s="6">
        <v>1364.723</v>
      </c>
      <c r="G4" s="111">
        <v>1393.4</v>
      </c>
      <c r="H4" s="6">
        <v>1425.8430000000001</v>
      </c>
      <c r="I4" s="111">
        <v>1466.4</v>
      </c>
      <c r="J4" s="6">
        <v>1503.6</v>
      </c>
      <c r="K4" s="6">
        <v>1534</v>
      </c>
      <c r="L4" s="116">
        <v>1562.4</v>
      </c>
      <c r="M4" s="76">
        <v>1591.848</v>
      </c>
      <c r="N4" s="116">
        <v>1619.6</v>
      </c>
    </row>
    <row r="5" spans="1:14">
      <c r="A5" s="601"/>
      <c r="B5" s="610"/>
      <c r="C5" s="256" t="s">
        <v>525</v>
      </c>
      <c r="D5" s="612"/>
      <c r="E5" s="111">
        <v>1418.9</v>
      </c>
      <c r="F5" s="6">
        <v>1446.9</v>
      </c>
      <c r="G5" s="111">
        <v>1474.2909999999999</v>
      </c>
      <c r="H5" s="6">
        <v>1504.5</v>
      </c>
      <c r="I5" s="111">
        <v>1529.5</v>
      </c>
      <c r="J5" s="124">
        <v>1554.2</v>
      </c>
      <c r="K5" s="126">
        <v>1585.9</v>
      </c>
      <c r="L5" s="116">
        <v>1615.5</v>
      </c>
      <c r="M5" s="76">
        <v>1646.6310000000001</v>
      </c>
      <c r="N5" s="116">
        <v>1677.3</v>
      </c>
    </row>
    <row r="6" spans="1:14">
      <c r="A6" s="601"/>
      <c r="B6" s="610"/>
      <c r="C6" s="256" t="s">
        <v>526</v>
      </c>
      <c r="D6" s="612"/>
      <c r="E6" s="368">
        <v>1910.8</v>
      </c>
      <c r="F6" s="120">
        <v>1896.2</v>
      </c>
      <c r="G6" s="114">
        <v>1926.625</v>
      </c>
      <c r="H6" s="120">
        <v>1995.712</v>
      </c>
      <c r="I6" s="114">
        <v>1990.3</v>
      </c>
      <c r="J6" s="120">
        <v>2096.1999999999998</v>
      </c>
      <c r="K6" s="120">
        <v>2131.8000000000002</v>
      </c>
      <c r="L6" s="116">
        <v>2146.6999999999998</v>
      </c>
      <c r="M6" s="76">
        <v>2197.9699999999998</v>
      </c>
      <c r="N6" s="116">
        <v>2259</v>
      </c>
    </row>
    <row r="7" spans="1:14">
      <c r="A7" s="601"/>
      <c r="B7" s="610"/>
      <c r="C7" s="256" t="s">
        <v>736</v>
      </c>
      <c r="D7" s="612"/>
      <c r="E7" s="369">
        <v>1244.4490000000001</v>
      </c>
      <c r="F7" s="296">
        <v>1287.0999999999999</v>
      </c>
      <c r="G7" s="295">
        <v>1318.13</v>
      </c>
      <c r="H7" s="296">
        <v>1372.0419999999999</v>
      </c>
      <c r="I7" s="295">
        <v>1362.9739999999999</v>
      </c>
      <c r="J7" s="296">
        <v>1396.288</v>
      </c>
      <c r="K7" s="296">
        <v>1440.4469999999999</v>
      </c>
      <c r="L7" s="292">
        <v>1462.973</v>
      </c>
      <c r="M7" s="297">
        <v>1491.375</v>
      </c>
      <c r="N7" s="292">
        <v>1539.81</v>
      </c>
    </row>
    <row r="8" spans="1:14">
      <c r="A8" s="601"/>
      <c r="B8" s="610"/>
      <c r="C8" s="256" t="s">
        <v>527</v>
      </c>
      <c r="D8" s="612"/>
      <c r="E8" s="370">
        <v>850.22299999999996</v>
      </c>
      <c r="F8" s="121">
        <v>915.37300000000005</v>
      </c>
      <c r="G8" s="115">
        <v>941.11900000000003</v>
      </c>
      <c r="H8" s="123">
        <v>934.56500000000005</v>
      </c>
      <c r="I8" s="114">
        <v>1005.6</v>
      </c>
      <c r="J8" s="120">
        <v>961.6</v>
      </c>
      <c r="K8" s="120">
        <v>988.1</v>
      </c>
      <c r="L8" s="116">
        <v>1031.2</v>
      </c>
      <c r="M8" s="76">
        <v>1040.509</v>
      </c>
      <c r="N8" s="116">
        <v>1037.9000000000001</v>
      </c>
    </row>
    <row r="9" spans="1:14" ht="15.75" customHeight="1">
      <c r="A9" s="601"/>
      <c r="B9" s="610"/>
      <c r="C9" s="256" t="s">
        <v>744</v>
      </c>
      <c r="D9" s="612"/>
      <c r="E9" s="384">
        <v>752.73800000000006</v>
      </c>
      <c r="F9" s="383">
        <v>748.11800000000005</v>
      </c>
      <c r="G9" s="382">
        <v>774.81399999999996</v>
      </c>
      <c r="H9" s="383">
        <v>802.31200000000001</v>
      </c>
      <c r="I9" s="295">
        <v>841.44600000000003</v>
      </c>
      <c r="J9" s="296">
        <v>905.00599999999997</v>
      </c>
      <c r="K9" s="296">
        <v>937.51800000000003</v>
      </c>
      <c r="L9" s="292">
        <v>967.89599999999996</v>
      </c>
      <c r="M9" s="297">
        <v>1002.052</v>
      </c>
      <c r="N9" s="292">
        <v>1037.992</v>
      </c>
    </row>
    <row r="10" spans="1:14">
      <c r="A10" s="601"/>
      <c r="B10" s="610"/>
      <c r="C10" s="256" t="s">
        <v>745</v>
      </c>
      <c r="D10" s="612"/>
      <c r="E10" s="384">
        <v>1899.337</v>
      </c>
      <c r="F10" s="383">
        <v>1955.91</v>
      </c>
      <c r="G10" s="382">
        <v>1982.6130000000001</v>
      </c>
      <c r="H10" s="383">
        <v>2016.4639999999999</v>
      </c>
      <c r="I10" s="295">
        <v>2035.915</v>
      </c>
      <c r="J10" s="296">
        <v>2037.7070000000001</v>
      </c>
      <c r="K10" s="296">
        <v>2065.123</v>
      </c>
      <c r="L10" s="292">
        <v>2087.2860000000001</v>
      </c>
      <c r="M10" s="297">
        <v>2108.4859999999999</v>
      </c>
      <c r="N10" s="292">
        <v>2123.2779999999998</v>
      </c>
    </row>
    <row r="11" spans="1:14">
      <c r="A11" s="601"/>
      <c r="B11" s="610"/>
      <c r="C11" s="256" t="s">
        <v>743</v>
      </c>
      <c r="D11" s="612"/>
      <c r="E11" s="384">
        <v>108.893</v>
      </c>
      <c r="F11" s="383">
        <v>107.63800000000001</v>
      </c>
      <c r="G11" s="382">
        <v>110.31699999999999</v>
      </c>
      <c r="H11" s="383">
        <v>111.501</v>
      </c>
      <c r="I11" s="295">
        <v>118.58799999999999</v>
      </c>
      <c r="J11" s="296">
        <v>115.065</v>
      </c>
      <c r="K11" s="296">
        <v>117.294</v>
      </c>
      <c r="L11" s="292">
        <v>122.717</v>
      </c>
      <c r="M11" s="297">
        <v>127.941</v>
      </c>
      <c r="N11" s="292">
        <v>135.596</v>
      </c>
    </row>
    <row r="12" spans="1:14">
      <c r="A12" s="601"/>
      <c r="B12" s="610"/>
      <c r="C12" s="256" t="s">
        <v>528</v>
      </c>
      <c r="D12" s="612"/>
      <c r="E12" s="112">
        <v>2653.9</v>
      </c>
      <c r="F12" s="122">
        <v>2704.5</v>
      </c>
      <c r="G12" s="113">
        <v>2760.6</v>
      </c>
      <c r="H12" s="122">
        <v>2823.1</v>
      </c>
      <c r="I12" s="112">
        <v>2937.9</v>
      </c>
      <c r="J12" s="125">
        <v>2990.2</v>
      </c>
      <c r="K12" s="125">
        <v>3063.6</v>
      </c>
      <c r="L12" s="116">
        <v>3131.7</v>
      </c>
      <c r="M12" s="76">
        <v>3186.3</v>
      </c>
      <c r="N12" s="116">
        <v>3197</v>
      </c>
    </row>
    <row r="13" spans="1:14">
      <c r="A13" s="602"/>
      <c r="B13" s="611"/>
      <c r="C13" s="358" t="s">
        <v>529</v>
      </c>
      <c r="D13" s="613"/>
      <c r="E13" s="380">
        <v>2638.6559999999999</v>
      </c>
      <c r="F13" s="117">
        <v>2679.2</v>
      </c>
      <c r="G13" s="117">
        <v>2732.6</v>
      </c>
      <c r="H13" s="117">
        <v>2791.9</v>
      </c>
      <c r="I13" s="118">
        <v>2880.5</v>
      </c>
      <c r="J13" s="118">
        <v>2964.1</v>
      </c>
      <c r="K13" s="118">
        <v>3026.9</v>
      </c>
      <c r="L13" s="108">
        <v>3097.7</v>
      </c>
      <c r="M13" s="269">
        <v>3159</v>
      </c>
      <c r="N13" s="108">
        <v>3191.7</v>
      </c>
    </row>
    <row r="14" spans="1:14" ht="13.5" customHeight="1">
      <c r="A14" s="600">
        <v>2</v>
      </c>
      <c r="B14" s="603" t="s">
        <v>798</v>
      </c>
      <c r="C14" s="587" t="s">
        <v>731</v>
      </c>
      <c r="D14" s="606" t="s">
        <v>803</v>
      </c>
      <c r="E14" s="385">
        <v>68.05</v>
      </c>
      <c r="F14" s="386">
        <v>68.319999999999993</v>
      </c>
      <c r="G14" s="387">
        <v>68.707070923907594</v>
      </c>
      <c r="H14" s="386">
        <v>69.11</v>
      </c>
      <c r="I14" s="388">
        <v>69.569999999999993</v>
      </c>
      <c r="J14" s="389">
        <v>69.89</v>
      </c>
      <c r="K14" s="388">
        <v>69.569745562715354</v>
      </c>
      <c r="L14" s="390">
        <v>69.89</v>
      </c>
      <c r="M14" s="460">
        <v>70.19</v>
      </c>
      <c r="N14" s="391">
        <v>70.41</v>
      </c>
    </row>
    <row r="15" spans="1:14">
      <c r="A15" s="601"/>
      <c r="B15" s="604"/>
      <c r="C15" s="587" t="s">
        <v>651</v>
      </c>
      <c r="D15" s="607"/>
      <c r="E15" s="385">
        <v>64.930000000000007</v>
      </c>
      <c r="F15" s="386">
        <v>64.676323511558152</v>
      </c>
      <c r="G15" s="387">
        <v>64.907880672907396</v>
      </c>
      <c r="H15" s="386">
        <v>65.42</v>
      </c>
      <c r="I15" s="388">
        <v>65.91</v>
      </c>
      <c r="J15" s="389">
        <v>66.02</v>
      </c>
      <c r="K15" s="388">
        <v>65.575188687473855</v>
      </c>
      <c r="L15" s="390">
        <v>65.88</v>
      </c>
      <c r="M15" s="390">
        <v>66.11</v>
      </c>
      <c r="N15" s="391">
        <v>66.38</v>
      </c>
    </row>
    <row r="16" spans="1:14">
      <c r="A16" s="602"/>
      <c r="B16" s="605"/>
      <c r="C16" s="587" t="s">
        <v>730</v>
      </c>
      <c r="D16" s="608"/>
      <c r="E16" s="392">
        <v>72.260000000000005</v>
      </c>
      <c r="F16" s="393">
        <v>73.760000000000005</v>
      </c>
      <c r="G16" s="394">
        <v>74.3222255991965</v>
      </c>
      <c r="H16" s="393">
        <v>75.010000000000005</v>
      </c>
      <c r="I16" s="395">
        <v>75.489999999999995</v>
      </c>
      <c r="J16" s="396">
        <v>75.84</v>
      </c>
      <c r="K16" s="395">
        <v>75.104720382072813</v>
      </c>
      <c r="L16" s="397">
        <v>75.44</v>
      </c>
      <c r="M16" s="397">
        <v>75.78</v>
      </c>
      <c r="N16" s="398">
        <v>75.959999999999994</v>
      </c>
    </row>
    <row r="17" spans="1:16" ht="12.75" customHeight="1">
      <c r="A17" s="600">
        <v>3</v>
      </c>
      <c r="B17" s="603" t="s">
        <v>657</v>
      </c>
      <c r="C17" s="553" t="s">
        <v>658</v>
      </c>
      <c r="D17" s="606" t="s">
        <v>802</v>
      </c>
      <c r="E17" s="371">
        <v>742.3</v>
      </c>
      <c r="F17" s="365">
        <v>759.9</v>
      </c>
      <c r="G17" s="366">
        <v>768.3</v>
      </c>
      <c r="H17" s="365">
        <v>794.09</v>
      </c>
      <c r="I17" s="362">
        <v>823.4</v>
      </c>
      <c r="J17" s="360">
        <v>859.1</v>
      </c>
      <c r="K17" s="362">
        <v>869.8</v>
      </c>
      <c r="L17" s="333">
        <v>885.6</v>
      </c>
      <c r="M17" s="333">
        <v>894.5</v>
      </c>
      <c r="N17" s="364">
        <v>897.4</v>
      </c>
    </row>
    <row r="18" spans="1:16">
      <c r="A18" s="601"/>
      <c r="B18" s="604"/>
      <c r="C18" s="554" t="s">
        <v>659</v>
      </c>
      <c r="D18" s="607"/>
      <c r="E18" s="119">
        <v>463.7</v>
      </c>
      <c r="F18" s="125">
        <v>483.6</v>
      </c>
      <c r="G18" s="366">
        <v>489.34800000000001</v>
      </c>
      <c r="H18" s="365">
        <v>511.74799999999999</v>
      </c>
      <c r="I18" s="362">
        <v>537.68200000000002</v>
      </c>
      <c r="J18" s="360">
        <v>579.30499999999995</v>
      </c>
      <c r="K18" s="362">
        <v>581.75900000000001</v>
      </c>
      <c r="L18" s="333">
        <v>584.52</v>
      </c>
      <c r="M18" s="333">
        <v>590.37099999999998</v>
      </c>
      <c r="N18" s="364">
        <v>606.28200000000004</v>
      </c>
    </row>
    <row r="19" spans="1:16">
      <c r="A19" s="601"/>
      <c r="B19" s="604"/>
      <c r="C19" s="554" t="s">
        <v>734</v>
      </c>
      <c r="D19" s="607"/>
      <c r="E19" s="371">
        <v>294.416</v>
      </c>
      <c r="F19" s="365">
        <v>306.79500000000002</v>
      </c>
      <c r="G19" s="366">
        <v>317.13099999999997</v>
      </c>
      <c r="H19" s="365">
        <v>333.37900000000002</v>
      </c>
      <c r="I19" s="362">
        <v>352.81200000000001</v>
      </c>
      <c r="J19" s="360">
        <v>376.41899999999998</v>
      </c>
      <c r="K19" s="362">
        <v>380.82799999999997</v>
      </c>
      <c r="L19" s="333">
        <v>386.21800000000002</v>
      </c>
      <c r="M19" s="333">
        <v>387.45299999999997</v>
      </c>
      <c r="N19" s="364">
        <v>411.42</v>
      </c>
    </row>
    <row r="20" spans="1:16">
      <c r="A20" s="601"/>
      <c r="B20" s="604"/>
      <c r="C20" s="554" t="s">
        <v>728</v>
      </c>
      <c r="D20" s="607"/>
      <c r="E20" s="119">
        <v>278.60000000000002</v>
      </c>
      <c r="F20" s="125">
        <v>276.3</v>
      </c>
      <c r="G20" s="366">
        <v>278.91500000000002</v>
      </c>
      <c r="H20" s="365">
        <v>282.34199999999998</v>
      </c>
      <c r="I20" s="362">
        <v>285.73</v>
      </c>
      <c r="J20" s="360">
        <v>279.80099999999999</v>
      </c>
      <c r="K20" s="362">
        <v>288.08999999999997</v>
      </c>
      <c r="L20" s="333">
        <v>301.11900000000003</v>
      </c>
      <c r="M20" s="333">
        <v>304.125</v>
      </c>
      <c r="N20" s="364">
        <v>291.14499999999998</v>
      </c>
    </row>
    <row r="21" spans="1:16">
      <c r="A21" s="602"/>
      <c r="B21" s="605"/>
      <c r="C21" s="256" t="s">
        <v>735</v>
      </c>
      <c r="D21" s="608"/>
      <c r="E21" s="591">
        <v>160.30000000000001</v>
      </c>
      <c r="F21" s="367">
        <v>154.9</v>
      </c>
      <c r="G21" s="372">
        <v>146.08099999999999</v>
      </c>
      <c r="H21" s="372">
        <v>145.31100000000001</v>
      </c>
      <c r="I21" s="373">
        <v>149.73500000000001</v>
      </c>
      <c r="J21" s="374">
        <v>153.08500000000001</v>
      </c>
      <c r="K21" s="374">
        <v>160.65</v>
      </c>
      <c r="L21" s="375">
        <v>169.74299999999999</v>
      </c>
      <c r="M21" s="376">
        <v>169.70500000000001</v>
      </c>
      <c r="N21" s="377">
        <v>171.60499999999999</v>
      </c>
    </row>
    <row r="22" spans="1:16" ht="12.75" customHeight="1">
      <c r="A22" s="600">
        <v>4</v>
      </c>
      <c r="B22" s="622" t="s">
        <v>644</v>
      </c>
      <c r="C22" s="319" t="s">
        <v>729</v>
      </c>
      <c r="D22" s="625" t="s">
        <v>557</v>
      </c>
      <c r="E22" s="15">
        <v>9756.6</v>
      </c>
      <c r="F22" s="15">
        <v>13173.8</v>
      </c>
      <c r="G22" s="15">
        <v>16688.400000000001</v>
      </c>
      <c r="H22" s="15">
        <v>19174.2</v>
      </c>
      <c r="I22" s="55">
        <v>22227.054</v>
      </c>
      <c r="J22" s="56">
        <v>23150.400000000001</v>
      </c>
      <c r="K22" s="56">
        <v>23942.866399999999</v>
      </c>
      <c r="L22" s="109">
        <v>27876.297200000001</v>
      </c>
      <c r="M22" s="227">
        <v>32411.223999999998</v>
      </c>
      <c r="N22" s="109">
        <v>36897.64</v>
      </c>
      <c r="O22" s="318"/>
    </row>
    <row r="23" spans="1:16">
      <c r="A23" s="601"/>
      <c r="B23" s="604"/>
      <c r="C23" s="321" t="s">
        <v>727</v>
      </c>
      <c r="D23" s="626"/>
      <c r="E23" s="16">
        <v>6153.9364999999998</v>
      </c>
      <c r="F23" s="15">
        <v>8642.5159000000003</v>
      </c>
      <c r="G23" s="15">
        <v>11126.286900000001</v>
      </c>
      <c r="H23" s="15">
        <v>12252.723400000001</v>
      </c>
      <c r="I23" s="19">
        <v>14069.9521</v>
      </c>
      <c r="J23" s="15">
        <v>14964.718699999999</v>
      </c>
      <c r="K23" s="15">
        <v>15703.079400000001</v>
      </c>
      <c r="L23" s="15">
        <v>18105.2834</v>
      </c>
      <c r="M23" s="19">
        <v>21509.825100000002</v>
      </c>
      <c r="N23" s="16">
        <v>24506.517199999998</v>
      </c>
      <c r="O23" s="318"/>
    </row>
    <row r="24" spans="1:16" ht="51" customHeight="1">
      <c r="A24" s="601"/>
      <c r="B24" s="623"/>
      <c r="C24" s="321" t="s">
        <v>546</v>
      </c>
      <c r="D24" s="627" t="s">
        <v>558</v>
      </c>
      <c r="E24" s="16">
        <f t="shared" ref="E24:N24" si="0">1000*E22/E69</f>
        <v>7195.6633970056782</v>
      </c>
      <c r="F24" s="15">
        <f t="shared" si="0"/>
        <v>10409.956538917424</v>
      </c>
      <c r="G24" s="15">
        <f t="shared" si="0"/>
        <v>12276.298366926585</v>
      </c>
      <c r="H24" s="15">
        <f t="shared" si="0"/>
        <v>12567.477223569509</v>
      </c>
      <c r="I24" s="19">
        <f t="shared" si="0"/>
        <v>12224.085134466261</v>
      </c>
      <c r="J24" s="15">
        <f t="shared" si="0"/>
        <v>11747.297914446643</v>
      </c>
      <c r="K24" s="15">
        <f t="shared" si="0"/>
        <v>11148.142850491224</v>
      </c>
      <c r="L24" s="15">
        <f t="shared" si="0"/>
        <v>11421.903302466606</v>
      </c>
      <c r="M24" s="19">
        <f t="shared" si="0"/>
        <v>13107.783893524003</v>
      </c>
      <c r="N24" s="16">
        <f t="shared" si="0"/>
        <v>13850.777419911859</v>
      </c>
    </row>
    <row r="25" spans="1:16">
      <c r="A25" s="601"/>
      <c r="B25" s="623"/>
      <c r="C25" s="320" t="s">
        <v>727</v>
      </c>
      <c r="D25" s="628"/>
      <c r="E25" s="15">
        <f t="shared" ref="E25:N25" si="1">1000*E23/E69</f>
        <v>4538.6359613540817</v>
      </c>
      <c r="F25" s="15">
        <f t="shared" si="1"/>
        <v>6829.3290399051757</v>
      </c>
      <c r="G25" s="15">
        <f t="shared" si="1"/>
        <v>8184.7042077387077</v>
      </c>
      <c r="H25" s="15">
        <f t="shared" si="1"/>
        <v>8030.886412794127</v>
      </c>
      <c r="I25" s="15">
        <f t="shared" si="1"/>
        <v>7737.9706869053507</v>
      </c>
      <c r="J25" s="15">
        <f t="shared" si="1"/>
        <v>7593.6056731110766</v>
      </c>
      <c r="K25" s="15">
        <f t="shared" si="1"/>
        <v>7311.5795502165111</v>
      </c>
      <c r="L25" s="15">
        <f t="shared" si="1"/>
        <v>7418.3739244448079</v>
      </c>
      <c r="M25" s="15">
        <f t="shared" si="1"/>
        <v>8699.0278120412349</v>
      </c>
      <c r="N25" s="15">
        <f t="shared" si="1"/>
        <v>9199.3502856670948</v>
      </c>
    </row>
    <row r="26" spans="1:16">
      <c r="A26" s="601"/>
      <c r="B26" s="623"/>
      <c r="C26" s="580" t="s">
        <v>15</v>
      </c>
      <c r="D26" s="625" t="s">
        <v>557</v>
      </c>
      <c r="E26" s="16">
        <v>4162.8</v>
      </c>
      <c r="F26" s="15">
        <v>4891.84</v>
      </c>
      <c r="G26" s="15">
        <v>5498.5</v>
      </c>
      <c r="H26" s="15">
        <v>6144.2</v>
      </c>
      <c r="I26" s="19" t="s">
        <v>17</v>
      </c>
      <c r="J26" s="16" t="s">
        <v>17</v>
      </c>
      <c r="K26" s="16" t="s">
        <v>17</v>
      </c>
      <c r="L26" s="16" t="s">
        <v>17</v>
      </c>
      <c r="M26" s="36" t="s">
        <v>17</v>
      </c>
      <c r="N26" s="16" t="s">
        <v>17</v>
      </c>
    </row>
    <row r="27" spans="1:16">
      <c r="A27" s="602"/>
      <c r="B27" s="624"/>
      <c r="C27" s="580" t="s">
        <v>18</v>
      </c>
      <c r="D27" s="629"/>
      <c r="E27" s="19">
        <v>9756.6</v>
      </c>
      <c r="F27" s="15">
        <v>11443.6</v>
      </c>
      <c r="G27" s="15">
        <v>12853.4</v>
      </c>
      <c r="H27" s="15">
        <v>14350.7</v>
      </c>
      <c r="I27" s="17">
        <v>15482.3</v>
      </c>
      <c r="J27" s="18">
        <v>15850.7</v>
      </c>
      <c r="K27" s="17">
        <v>16035.9</v>
      </c>
      <c r="L27" s="225">
        <v>16891.7683</v>
      </c>
      <c r="M27" s="225">
        <v>18115.852200000001</v>
      </c>
      <c r="N27" s="225">
        <v>19039.61</v>
      </c>
      <c r="O27" s="224"/>
      <c r="P27" s="224"/>
    </row>
    <row r="28" spans="1:16" ht="15.75" customHeight="1">
      <c r="A28" s="577">
        <v>5</v>
      </c>
      <c r="B28" s="614" t="s">
        <v>20</v>
      </c>
      <c r="C28" s="615"/>
      <c r="D28" s="258" t="s">
        <v>21</v>
      </c>
      <c r="E28" s="16">
        <v>6.4</v>
      </c>
      <c r="F28" s="15">
        <v>17.3</v>
      </c>
      <c r="G28" s="15">
        <v>12.3</v>
      </c>
      <c r="H28" s="15">
        <v>11.6</v>
      </c>
      <c r="I28" s="20">
        <v>7.9</v>
      </c>
      <c r="J28" s="21">
        <v>2.4</v>
      </c>
      <c r="K28" s="294">
        <v>1.2</v>
      </c>
      <c r="L28" s="109">
        <v>5.3</v>
      </c>
      <c r="M28" s="109">
        <v>7.2</v>
      </c>
      <c r="N28" s="109">
        <v>5.2</v>
      </c>
    </row>
    <row r="29" spans="1:16" ht="18" customHeight="1">
      <c r="A29" s="600">
        <v>5.0999999999999996</v>
      </c>
      <c r="B29" s="616" t="s">
        <v>754</v>
      </c>
      <c r="C29" s="473" t="s">
        <v>755</v>
      </c>
      <c r="D29" s="619" t="s">
        <v>801</v>
      </c>
      <c r="E29" s="474">
        <v>-3.3770880322315464</v>
      </c>
      <c r="F29" s="475">
        <v>-3.7142081344743554E-2</v>
      </c>
      <c r="G29" s="475">
        <v>2.0990860534459221</v>
      </c>
      <c r="H29" s="475">
        <v>2.0609235519382518</v>
      </c>
      <c r="I29" s="476">
        <v>1.5693553522369705</v>
      </c>
      <c r="J29" s="477">
        <v>1.2954768715930067</v>
      </c>
      <c r="K29" s="477">
        <v>0.81227181177549046</v>
      </c>
      <c r="L29" s="474">
        <v>0.24801738041865803</v>
      </c>
      <c r="M29" s="474">
        <v>0.59282685073523111</v>
      </c>
      <c r="N29" s="474">
        <v>1.0889881435260476</v>
      </c>
    </row>
    <row r="30" spans="1:16" ht="15.75" customHeight="1">
      <c r="A30" s="601"/>
      <c r="B30" s="617"/>
      <c r="C30" s="473" t="s">
        <v>758</v>
      </c>
      <c r="D30" s="620"/>
      <c r="E30" s="474">
        <v>0.65067285859496571</v>
      </c>
      <c r="F30" s="475">
        <v>1.6555694816438096</v>
      </c>
      <c r="G30" s="475">
        <v>1.6470844588962312</v>
      </c>
      <c r="H30" s="475">
        <v>3.5294263762356506</v>
      </c>
      <c r="I30" s="476">
        <v>3.9267149613637673</v>
      </c>
      <c r="J30" s="477">
        <v>3.1545463974527106</v>
      </c>
      <c r="K30" s="477">
        <v>4.0097259386469512E-2</v>
      </c>
      <c r="L30" s="474">
        <v>-1.3626216638102087</v>
      </c>
      <c r="M30" s="474">
        <v>1.3456052258522386</v>
      </c>
      <c r="N30" s="474">
        <v>-9.0742816876135793E-2</v>
      </c>
    </row>
    <row r="31" spans="1:16" ht="15.75" customHeight="1">
      <c r="A31" s="601"/>
      <c r="B31" s="617"/>
      <c r="C31" s="473" t="s">
        <v>760</v>
      </c>
      <c r="D31" s="620"/>
      <c r="E31" s="474">
        <v>0.36528876787508835</v>
      </c>
      <c r="F31" s="475">
        <v>0.53538796409613809</v>
      </c>
      <c r="G31" s="475">
        <v>0.54765120180812177</v>
      </c>
      <c r="H31" s="475">
        <v>0.62208726124182878</v>
      </c>
      <c r="I31" s="476">
        <v>0.25068624105081661</v>
      </c>
      <c r="J31" s="477">
        <v>0.15329914272437059</v>
      </c>
      <c r="K31" s="477">
        <v>-4.6293942555493475E-2</v>
      </c>
      <c r="L31" s="474">
        <v>1.130267227754816</v>
      </c>
      <c r="M31" s="474">
        <v>1.013598152155933</v>
      </c>
      <c r="N31" s="474">
        <v>0.76027423984766773</v>
      </c>
    </row>
    <row r="32" spans="1:16" ht="15.75" customHeight="1">
      <c r="A32" s="601"/>
      <c r="B32" s="617"/>
      <c r="C32" s="473" t="s">
        <v>761</v>
      </c>
      <c r="D32" s="620"/>
      <c r="E32" s="474">
        <v>0.20276919091328272</v>
      </c>
      <c r="F32" s="475">
        <v>0.58910243666730866</v>
      </c>
      <c r="G32" s="475">
        <v>2.284826752581385</v>
      </c>
      <c r="H32" s="475">
        <v>0.36703700874022921</v>
      </c>
      <c r="I32" s="476">
        <v>-0.18436227265082131</v>
      </c>
      <c r="J32" s="477">
        <v>-2.2028303985116536E-2</v>
      </c>
      <c r="K32" s="477">
        <v>-0.18521198805842237</v>
      </c>
      <c r="L32" s="474">
        <v>0.3999518600692219</v>
      </c>
      <c r="M32" s="474">
        <v>0.18956053962921313</v>
      </c>
      <c r="N32" s="474">
        <v>0.28659150137903683</v>
      </c>
    </row>
    <row r="33" spans="1:14" ht="15.75" customHeight="1">
      <c r="A33" s="601"/>
      <c r="B33" s="617"/>
      <c r="C33" s="473" t="s">
        <v>763</v>
      </c>
      <c r="D33" s="620"/>
      <c r="E33" s="474">
        <v>4.0270935709252162</v>
      </c>
      <c r="F33" s="475">
        <v>8.1093715094099714</v>
      </c>
      <c r="G33" s="475">
        <v>4.7113715520070567</v>
      </c>
      <c r="H33" s="475">
        <v>3.5572635045478882</v>
      </c>
      <c r="I33" s="476">
        <v>3.4171260991137133</v>
      </c>
      <c r="J33" s="477">
        <v>0.34150620077697758</v>
      </c>
      <c r="K33" s="477">
        <v>0.50051022889237373</v>
      </c>
      <c r="L33" s="474">
        <v>3.3109705348715117</v>
      </c>
      <c r="M33" s="474">
        <v>2.1355320514206655</v>
      </c>
      <c r="N33" s="474">
        <v>2.5230853682534624</v>
      </c>
    </row>
    <row r="34" spans="1:14" ht="15.75" customHeight="1">
      <c r="A34" s="602"/>
      <c r="B34" s="618"/>
      <c r="C34" s="473" t="s">
        <v>765</v>
      </c>
      <c r="D34" s="621"/>
      <c r="E34" s="474">
        <v>4.4964233159651217</v>
      </c>
      <c r="F34" s="475">
        <v>6.4384882732164863</v>
      </c>
      <c r="G34" s="475">
        <v>1.0297998300390541</v>
      </c>
      <c r="H34" s="475">
        <v>1.5121784868624368</v>
      </c>
      <c r="I34" s="476">
        <v>-1.0942948998743269</v>
      </c>
      <c r="J34" s="477">
        <v>-2.5429645011832891</v>
      </c>
      <c r="K34" s="477">
        <v>4.7020086340343652E-2</v>
      </c>
      <c r="L34" s="474">
        <v>1.6104525939741157</v>
      </c>
      <c r="M34" s="474">
        <v>1.9695068164538958</v>
      </c>
      <c r="N34" s="474">
        <v>0.5908741670344293</v>
      </c>
    </row>
    <row r="35" spans="1:14" ht="12.75" customHeight="1">
      <c r="A35" s="641">
        <v>6</v>
      </c>
      <c r="B35" s="634" t="s">
        <v>549</v>
      </c>
      <c r="C35" s="644" t="s">
        <v>546</v>
      </c>
      <c r="D35" s="259" t="s">
        <v>24</v>
      </c>
      <c r="E35" s="478">
        <v>3586.0884770355506</v>
      </c>
      <c r="F35" s="478">
        <v>4752.837670097967</v>
      </c>
      <c r="G35" s="478">
        <v>5948.6456124321821</v>
      </c>
      <c r="H35" s="478">
        <v>6750.7926746611538</v>
      </c>
      <c r="I35" s="478">
        <v>7652.8585749160411</v>
      </c>
      <c r="J35" s="478">
        <v>7810.2974790824019</v>
      </c>
      <c r="K35" s="461">
        <v>7910</v>
      </c>
      <c r="L35" s="293">
        <v>8999.1</v>
      </c>
      <c r="M35" s="293">
        <v>10259.799999999999</v>
      </c>
      <c r="N35" s="293">
        <v>11560.6</v>
      </c>
    </row>
    <row r="36" spans="1:14" ht="21">
      <c r="A36" s="642"/>
      <c r="B36" s="635"/>
      <c r="C36" s="645"/>
      <c r="D36" s="596" t="s">
        <v>26</v>
      </c>
      <c r="E36" s="22">
        <f t="shared" ref="E36:N36" si="2">E35*1000/E69</f>
        <v>2644.8030658865332</v>
      </c>
      <c r="F36" s="22">
        <f t="shared" si="2"/>
        <v>3755.6994627403924</v>
      </c>
      <c r="G36" s="22">
        <f t="shared" si="2"/>
        <v>4375.934686208755</v>
      </c>
      <c r="H36" s="22">
        <f t="shared" si="2"/>
        <v>4424.7182766344322</v>
      </c>
      <c r="I36" s="22">
        <f t="shared" si="2"/>
        <v>4208.7986442919437</v>
      </c>
      <c r="J36" s="22">
        <f t="shared" si="2"/>
        <v>3963.2097625627453</v>
      </c>
      <c r="K36" s="22">
        <f t="shared" si="2"/>
        <v>3683.009731340504</v>
      </c>
      <c r="L36" s="22">
        <f t="shared" si="2"/>
        <v>3687.2490371220192</v>
      </c>
      <c r="M36" s="271">
        <f t="shared" si="2"/>
        <v>4149.2799281748066</v>
      </c>
      <c r="N36" s="24">
        <f t="shared" si="2"/>
        <v>4339.6623047065623</v>
      </c>
    </row>
    <row r="37" spans="1:14">
      <c r="A37" s="642"/>
      <c r="B37" s="635"/>
      <c r="C37" s="580" t="s">
        <v>15</v>
      </c>
      <c r="D37" s="625" t="s">
        <v>24</v>
      </c>
      <c r="E37" s="24">
        <v>1520</v>
      </c>
      <c r="F37" s="128">
        <v>1755.7</v>
      </c>
      <c r="G37" s="24">
        <v>1936.3</v>
      </c>
      <c r="H37" s="128">
        <v>2119.4</v>
      </c>
      <c r="I37" s="25" t="s">
        <v>17</v>
      </c>
      <c r="J37" s="127" t="s">
        <v>17</v>
      </c>
      <c r="K37" s="25" t="s">
        <v>17</v>
      </c>
      <c r="L37" s="25" t="s">
        <v>17</v>
      </c>
      <c r="M37" s="272" t="s">
        <v>17</v>
      </c>
      <c r="N37" s="25" t="s">
        <v>17</v>
      </c>
    </row>
    <row r="38" spans="1:14">
      <c r="A38" s="642"/>
      <c r="B38" s="635"/>
      <c r="C38" s="580" t="s">
        <v>18</v>
      </c>
      <c r="D38" s="626"/>
      <c r="E38" s="479">
        <v>3586.088462540758</v>
      </c>
      <c r="F38" s="480">
        <v>4128.6205771911646</v>
      </c>
      <c r="G38" s="479">
        <v>4581.641804557843</v>
      </c>
      <c r="H38" s="480">
        <v>5052.5347580080343</v>
      </c>
      <c r="I38" s="479">
        <v>5330.6050976431943</v>
      </c>
      <c r="J38" s="480">
        <v>5347.5949911461657</v>
      </c>
      <c r="K38" s="236">
        <v>5297.8</v>
      </c>
      <c r="L38" s="236">
        <v>5453.1</v>
      </c>
      <c r="M38" s="270">
        <v>5734.6</v>
      </c>
      <c r="N38" s="291">
        <v>5965.4</v>
      </c>
    </row>
    <row r="39" spans="1:14">
      <c r="A39" s="642"/>
      <c r="B39" s="635"/>
      <c r="C39" s="241" t="s">
        <v>28</v>
      </c>
      <c r="D39" s="584" t="s">
        <v>29</v>
      </c>
      <c r="E39" s="481">
        <v>2487.8528218149349</v>
      </c>
      <c r="F39" s="482">
        <v>3048.4062487711203</v>
      </c>
      <c r="G39" s="481">
        <v>3987.6065681246582</v>
      </c>
      <c r="H39" s="482">
        <v>4657.7999174154802</v>
      </c>
      <c r="I39" s="481">
        <v>4643.4532412541084</v>
      </c>
      <c r="J39" s="482">
        <v>4217.5818278634451</v>
      </c>
      <c r="K39" s="298">
        <v>3854</v>
      </c>
      <c r="L39" s="298">
        <v>3780</v>
      </c>
      <c r="M39" s="299">
        <v>4050</v>
      </c>
      <c r="N39" s="300">
        <v>4292</v>
      </c>
    </row>
    <row r="40" spans="1:14">
      <c r="A40" s="643"/>
      <c r="B40" s="636"/>
      <c r="C40" s="595" t="s">
        <v>768</v>
      </c>
      <c r="D40" s="575" t="s">
        <v>806</v>
      </c>
      <c r="E40" s="485">
        <v>2565</v>
      </c>
      <c r="F40" s="485">
        <v>2745</v>
      </c>
      <c r="G40" s="485">
        <v>3164</v>
      </c>
      <c r="H40" s="485">
        <v>3557</v>
      </c>
      <c r="I40" s="485">
        <v>3276</v>
      </c>
      <c r="J40" s="485">
        <v>2905.6301419791189</v>
      </c>
      <c r="K40" s="485">
        <v>2602</v>
      </c>
      <c r="L40" s="485">
        <v>2312</v>
      </c>
      <c r="M40" s="485">
        <v>2280</v>
      </c>
      <c r="N40" s="485">
        <v>2226</v>
      </c>
    </row>
    <row r="41" spans="1:14">
      <c r="A41" s="630">
        <v>6.1</v>
      </c>
      <c r="B41" s="632" t="s">
        <v>771</v>
      </c>
      <c r="C41" s="245" t="s">
        <v>796</v>
      </c>
      <c r="D41" s="575" t="s">
        <v>29</v>
      </c>
      <c r="E41" s="486">
        <v>2000</v>
      </c>
      <c r="F41" s="487">
        <v>2590</v>
      </c>
      <c r="G41" s="486">
        <v>3650</v>
      </c>
      <c r="H41" s="487">
        <v>4330</v>
      </c>
      <c r="I41" s="488">
        <v>4210</v>
      </c>
      <c r="J41" s="486">
        <v>3820</v>
      </c>
      <c r="K41" s="489">
        <v>3500</v>
      </c>
      <c r="L41" s="489">
        <v>3230</v>
      </c>
      <c r="M41" s="489">
        <v>3630</v>
      </c>
      <c r="N41" s="489">
        <v>3780</v>
      </c>
    </row>
    <row r="42" spans="1:14">
      <c r="A42" s="631"/>
      <c r="B42" s="633"/>
      <c r="C42" s="254" t="s">
        <v>797</v>
      </c>
      <c r="D42" s="575" t="s">
        <v>799</v>
      </c>
      <c r="E42" s="486">
        <v>6970</v>
      </c>
      <c r="F42" s="487">
        <v>8180</v>
      </c>
      <c r="G42" s="486">
        <v>9440</v>
      </c>
      <c r="H42" s="487">
        <v>9950</v>
      </c>
      <c r="I42" s="488">
        <v>10160</v>
      </c>
      <c r="J42" s="486">
        <v>9880</v>
      </c>
      <c r="K42" s="489">
        <v>9860</v>
      </c>
      <c r="L42" s="489">
        <v>9720</v>
      </c>
      <c r="M42" s="489">
        <v>10950</v>
      </c>
      <c r="N42" s="489">
        <v>11370</v>
      </c>
    </row>
    <row r="43" spans="1:14" ht="12.75" customHeight="1">
      <c r="A43" s="600">
        <v>7</v>
      </c>
      <c r="B43" s="634" t="s">
        <v>32</v>
      </c>
      <c r="C43" s="207" t="s">
        <v>530</v>
      </c>
      <c r="D43" s="637" t="s">
        <v>557</v>
      </c>
      <c r="E43" s="140">
        <v>9756.5884394356453</v>
      </c>
      <c r="F43" s="140">
        <v>13173.763363172104</v>
      </c>
      <c r="G43" s="140">
        <v>16688.419630801429</v>
      </c>
      <c r="H43" s="140">
        <v>19174.242679876654</v>
      </c>
      <c r="I43" s="141">
        <v>22227.054279289052</v>
      </c>
      <c r="J43" s="132">
        <v>23150.385603285962</v>
      </c>
      <c r="K43" s="143">
        <v>23942.866399999999</v>
      </c>
      <c r="L43" s="108">
        <v>27876.29722</v>
      </c>
      <c r="M43" s="269">
        <v>32411.223999999998</v>
      </c>
      <c r="N43" s="116">
        <v>37028.699000000001</v>
      </c>
    </row>
    <row r="44" spans="1:14">
      <c r="A44" s="601"/>
      <c r="B44" s="635"/>
      <c r="C44" s="242" t="s">
        <v>531</v>
      </c>
      <c r="D44" s="638"/>
      <c r="E44" s="129">
        <v>6625.2223394356461</v>
      </c>
      <c r="F44" s="129">
        <v>8397.1402631721066</v>
      </c>
      <c r="G44" s="129">
        <v>11105.416194655385</v>
      </c>
      <c r="H44" s="129">
        <v>13279.276325541023</v>
      </c>
      <c r="I44" s="130">
        <v>15480.92481421268</v>
      </c>
      <c r="J44" s="131">
        <v>16803.285401740261</v>
      </c>
      <c r="K44" s="131">
        <v>16634.245500000001</v>
      </c>
      <c r="L44" s="211">
        <v>18472.370309999998</v>
      </c>
      <c r="M44" s="229">
        <v>21381.021000000001</v>
      </c>
      <c r="N44" s="211">
        <v>24912.554</v>
      </c>
    </row>
    <row r="45" spans="1:14">
      <c r="A45" s="601"/>
      <c r="B45" s="635"/>
      <c r="C45" s="242" t="s">
        <v>532</v>
      </c>
      <c r="D45" s="639"/>
      <c r="E45" s="129">
        <v>4106.2509000000009</v>
      </c>
      <c r="F45" s="129">
        <v>7660.6389999999992</v>
      </c>
      <c r="G45" s="129">
        <v>9328.5960361460438</v>
      </c>
      <c r="H45" s="129">
        <v>10215.213662893852</v>
      </c>
      <c r="I45" s="130">
        <v>7818.4324401691874</v>
      </c>
      <c r="J45" s="131">
        <v>6114.6294305227002</v>
      </c>
      <c r="K45" s="131">
        <v>6161.6370999999999</v>
      </c>
      <c r="L45" s="116">
        <v>8744.3763900000013</v>
      </c>
      <c r="M45" s="76">
        <v>12830.512000000001</v>
      </c>
      <c r="N45" s="116">
        <v>13252.656999999999</v>
      </c>
    </row>
    <row r="46" spans="1:14">
      <c r="A46" s="602"/>
      <c r="B46" s="636"/>
      <c r="C46" s="243" t="s">
        <v>533</v>
      </c>
      <c r="D46" s="640"/>
      <c r="E46" s="13">
        <v>-974.88479999999981</v>
      </c>
      <c r="F46" s="12">
        <v>-2884.0159000000003</v>
      </c>
      <c r="G46" s="12">
        <v>-3745.5925999999995</v>
      </c>
      <c r="H46" s="12">
        <v>-4320.247308558216</v>
      </c>
      <c r="I46" s="301">
        <v>-1072.3029750928151</v>
      </c>
      <c r="J46" s="132">
        <v>232.47077102299966</v>
      </c>
      <c r="K46" s="132">
        <v>1146.9837</v>
      </c>
      <c r="L46" s="108">
        <v>659.55051000000003</v>
      </c>
      <c r="M46" s="19">
        <v>-1800.3093000000001</v>
      </c>
      <c r="N46" s="15">
        <v>-1136.5119999999999</v>
      </c>
    </row>
    <row r="47" spans="1:14" ht="24" customHeight="1">
      <c r="A47" s="600">
        <v>8</v>
      </c>
      <c r="B47" s="654" t="s">
        <v>539</v>
      </c>
      <c r="C47" s="242" t="s">
        <v>530</v>
      </c>
      <c r="D47" s="625" t="s">
        <v>557</v>
      </c>
      <c r="E47" s="144">
        <v>9756.5884394356472</v>
      </c>
      <c r="F47" s="145">
        <v>13173.763363172107</v>
      </c>
      <c r="G47" s="145">
        <v>16688.419630801429</v>
      </c>
      <c r="H47" s="145">
        <v>19174.242679876657</v>
      </c>
      <c r="I47" s="146">
        <v>22227.054279289052</v>
      </c>
      <c r="J47" s="143">
        <v>23150.385603285962</v>
      </c>
      <c r="K47" s="143">
        <v>23942.9</v>
      </c>
      <c r="L47" s="109">
        <v>27876.297200000001</v>
      </c>
      <c r="M47" s="227">
        <v>32411.223999999998</v>
      </c>
      <c r="N47" s="116">
        <v>36897.64</v>
      </c>
    </row>
    <row r="48" spans="1:14">
      <c r="A48" s="601"/>
      <c r="B48" s="655"/>
      <c r="C48" s="242" t="s">
        <v>537</v>
      </c>
      <c r="D48" s="653"/>
      <c r="E48" s="137">
        <v>2199.2004305255969</v>
      </c>
      <c r="F48" s="138">
        <v>3150.1255367855001</v>
      </c>
      <c r="G48" s="138">
        <v>4393.9006519764152</v>
      </c>
      <c r="H48" s="138">
        <v>4979.9368333952452</v>
      </c>
      <c r="I48" s="139">
        <v>5852.4861033620291</v>
      </c>
      <c r="J48" s="136">
        <v>6248.6</v>
      </c>
      <c r="K48" s="136">
        <v>6599.6</v>
      </c>
      <c r="L48" s="211">
        <v>7436.3680000000004</v>
      </c>
      <c r="M48" s="229">
        <v>8394.0720000000001</v>
      </c>
      <c r="N48" s="211">
        <v>9638.7579999999998</v>
      </c>
    </row>
    <row r="49" spans="1:14">
      <c r="A49" s="601"/>
      <c r="B49" s="655"/>
      <c r="C49" s="302" t="s">
        <v>548</v>
      </c>
      <c r="D49" s="653"/>
      <c r="E49" s="137">
        <v>1017.3199101477777</v>
      </c>
      <c r="F49" s="138">
        <v>1688.7608868175234</v>
      </c>
      <c r="G49" s="138">
        <v>1880.609273251066</v>
      </c>
      <c r="H49" s="138">
        <v>2250.0709487989143</v>
      </c>
      <c r="I49" s="139">
        <v>2189.5655584763117</v>
      </c>
      <c r="J49" s="136">
        <v>1979.031617172988</v>
      </c>
      <c r="K49" s="136">
        <v>2079</v>
      </c>
      <c r="L49" s="116">
        <v>2654.9494</v>
      </c>
      <c r="M49" s="76">
        <v>3658.86</v>
      </c>
      <c r="N49" s="116">
        <v>4162.6019999999999</v>
      </c>
    </row>
    <row r="50" spans="1:14">
      <c r="A50" s="601"/>
      <c r="B50" s="655"/>
      <c r="C50" s="242" t="s">
        <v>535</v>
      </c>
      <c r="D50" s="653"/>
      <c r="E50" s="137">
        <v>686.0918523437</v>
      </c>
      <c r="F50" s="138">
        <v>798.44981866377123</v>
      </c>
      <c r="G50" s="138">
        <v>1086.6593383358693</v>
      </c>
      <c r="H50" s="138">
        <v>1205.6237690033313</v>
      </c>
      <c r="I50" s="139">
        <v>1707.5498272501425</v>
      </c>
      <c r="J50" s="136">
        <v>1949.9843591972601</v>
      </c>
      <c r="K50" s="136">
        <v>2236.5</v>
      </c>
      <c r="L50" s="116">
        <v>2588.1257999999998</v>
      </c>
      <c r="M50" s="76">
        <v>2958.4870000000001</v>
      </c>
      <c r="N50" s="116">
        <v>3312.0509999999999</v>
      </c>
    </row>
    <row r="51" spans="1:14">
      <c r="A51" s="602"/>
      <c r="B51" s="656"/>
      <c r="C51" s="242" t="s">
        <v>534</v>
      </c>
      <c r="D51" s="626"/>
      <c r="E51" s="137">
        <v>5853.9762464185733</v>
      </c>
      <c r="F51" s="138">
        <v>7536.4271209053131</v>
      </c>
      <c r="G51" s="138">
        <v>9327.250367238079</v>
      </c>
      <c r="H51" s="138">
        <v>10738.611128679167</v>
      </c>
      <c r="I51" s="139">
        <v>12477.452790200567</v>
      </c>
      <c r="J51" s="143">
        <v>12972.819627224933</v>
      </c>
      <c r="K51" s="136">
        <v>13027.8</v>
      </c>
      <c r="L51" s="108">
        <v>15196.853999999999</v>
      </c>
      <c r="M51" s="269">
        <v>17399.804</v>
      </c>
      <c r="N51" s="108">
        <v>19784.23</v>
      </c>
    </row>
    <row r="52" spans="1:14" ht="12.75" customHeight="1">
      <c r="A52" s="600">
        <v>9</v>
      </c>
      <c r="B52" s="651" t="s">
        <v>810</v>
      </c>
      <c r="C52" s="251" t="s">
        <v>786</v>
      </c>
      <c r="D52" s="606" t="s">
        <v>21</v>
      </c>
      <c r="E52" s="147">
        <v>11.6</v>
      </c>
      <c r="F52" s="147">
        <v>10.199999999999999</v>
      </c>
      <c r="G52" s="147">
        <v>11.2</v>
      </c>
      <c r="H52" s="147">
        <v>13.391206674499999</v>
      </c>
      <c r="I52" s="148">
        <v>13.2714744347</v>
      </c>
      <c r="J52" s="131">
        <v>13.281025913500001</v>
      </c>
      <c r="K52" s="149">
        <v>11.532135241600001</v>
      </c>
      <c r="L52" s="222">
        <v>10.1237141312</v>
      </c>
      <c r="M52" s="303">
        <v>10.664191863899999</v>
      </c>
      <c r="N52" s="235">
        <v>10.923906410900001</v>
      </c>
    </row>
    <row r="53" spans="1:14">
      <c r="A53" s="601"/>
      <c r="B53" s="652"/>
      <c r="C53" s="245" t="s">
        <v>37</v>
      </c>
      <c r="D53" s="607"/>
      <c r="E53" s="129">
        <v>33.200000000000003</v>
      </c>
      <c r="F53" s="129">
        <v>32.199999999999996</v>
      </c>
      <c r="G53" s="129">
        <v>28.6</v>
      </c>
      <c r="H53" s="129">
        <v>28.5262830984</v>
      </c>
      <c r="I53" s="150">
        <v>29.627205949700002</v>
      </c>
      <c r="J53" s="131">
        <v>29.0035395116</v>
      </c>
      <c r="K53" s="131">
        <v>32.291369674899997</v>
      </c>
      <c r="L53" s="155">
        <v>37.315655004699998</v>
      </c>
      <c r="M53" s="235">
        <v>37.920666005800001</v>
      </c>
      <c r="N53" s="235">
        <v>37.878490061200004</v>
      </c>
    </row>
    <row r="54" spans="1:14">
      <c r="A54" s="601"/>
      <c r="B54" s="652"/>
      <c r="C54" s="246" t="s">
        <v>39</v>
      </c>
      <c r="D54" s="607"/>
      <c r="E54" s="147">
        <v>22.4</v>
      </c>
      <c r="F54" s="147">
        <v>21.8</v>
      </c>
      <c r="G54" s="147">
        <v>17.8</v>
      </c>
      <c r="H54" s="147">
        <v>15.916234544</v>
      </c>
      <c r="I54" s="148">
        <v>17.004171017800001</v>
      </c>
      <c r="J54" s="149">
        <v>17.5572221318</v>
      </c>
      <c r="K54" s="149">
        <v>20.708535178199998</v>
      </c>
      <c r="L54" s="222">
        <v>24.128443314599998</v>
      </c>
      <c r="M54" s="303">
        <v>24.5755216017</v>
      </c>
      <c r="N54" s="222">
        <v>24.285307304</v>
      </c>
    </row>
    <row r="55" spans="1:14">
      <c r="A55" s="601"/>
      <c r="B55" s="652"/>
      <c r="C55" s="245" t="s">
        <v>41</v>
      </c>
      <c r="D55" s="607"/>
      <c r="E55" s="129">
        <v>8.6</v>
      </c>
      <c r="F55" s="129">
        <v>8.6</v>
      </c>
      <c r="G55" s="129">
        <v>9</v>
      </c>
      <c r="H55" s="129">
        <v>10.659292262099999</v>
      </c>
      <c r="I55" s="130">
        <v>10.632986728400001</v>
      </c>
      <c r="J55" s="131">
        <v>9.0768607476999996</v>
      </c>
      <c r="K55" s="131">
        <v>8.7899401203000007</v>
      </c>
      <c r="L55" s="235">
        <v>10.6699319482</v>
      </c>
      <c r="M55" s="290">
        <v>10.909250541</v>
      </c>
      <c r="N55" s="235">
        <v>11.172544176800001</v>
      </c>
    </row>
    <row r="56" spans="1:14">
      <c r="A56" s="601"/>
      <c r="B56" s="652"/>
      <c r="C56" s="240" t="s">
        <v>43</v>
      </c>
      <c r="D56" s="607"/>
      <c r="E56" s="151">
        <v>2.2000000000000002</v>
      </c>
      <c r="F56" s="151">
        <v>1.7999999999999998</v>
      </c>
      <c r="G56" s="151">
        <v>1.8</v>
      </c>
      <c r="H56" s="151">
        <v>1.9507562922999999</v>
      </c>
      <c r="I56" s="152">
        <v>1.9900482035</v>
      </c>
      <c r="J56" s="132">
        <v>2.3694566320999999</v>
      </c>
      <c r="K56" s="132">
        <v>2.7928943764</v>
      </c>
      <c r="L56" s="155">
        <v>2.5172797419000004</v>
      </c>
      <c r="M56" s="304">
        <v>2.4358938631</v>
      </c>
      <c r="N56" s="155">
        <v>2.4206385804000004</v>
      </c>
    </row>
    <row r="57" spans="1:14">
      <c r="A57" s="601"/>
      <c r="B57" s="652"/>
      <c r="C57" s="239" t="s">
        <v>45</v>
      </c>
      <c r="D57" s="607"/>
      <c r="E57" s="129">
        <v>2.9</v>
      </c>
      <c r="F57" s="129">
        <v>3.7</v>
      </c>
      <c r="G57" s="129">
        <v>5.9</v>
      </c>
      <c r="H57" s="129">
        <v>5.8267339961999998</v>
      </c>
      <c r="I57" s="130">
        <v>5.0835008543000004</v>
      </c>
      <c r="J57" s="131">
        <v>4.6516481482999996</v>
      </c>
      <c r="K57" s="131">
        <v>4.3356816260000004</v>
      </c>
      <c r="L57" s="222">
        <v>4.0946377544999999</v>
      </c>
      <c r="M57" s="290">
        <v>4.2704144836999998</v>
      </c>
      <c r="N57" s="235">
        <v>4.1097241855000002</v>
      </c>
    </row>
    <row r="58" spans="1:14">
      <c r="A58" s="601"/>
      <c r="B58" s="652"/>
      <c r="C58" s="240" t="s">
        <v>47</v>
      </c>
      <c r="D58" s="607"/>
      <c r="E58" s="129">
        <v>7.2</v>
      </c>
      <c r="F58" s="129">
        <v>6.2</v>
      </c>
      <c r="G58" s="129">
        <v>5.2</v>
      </c>
      <c r="H58" s="129">
        <v>4.2531606391999999</v>
      </c>
      <c r="I58" s="130">
        <v>4.8418561335000003</v>
      </c>
      <c r="J58" s="131">
        <v>5.1874143624000002</v>
      </c>
      <c r="K58" s="131">
        <v>5.0053352266999998</v>
      </c>
      <c r="L58" s="235">
        <v>4.8296357163000003</v>
      </c>
      <c r="M58" s="290">
        <v>4.6526124596000002</v>
      </c>
      <c r="N58" s="235">
        <v>4.4998043678000004</v>
      </c>
    </row>
    <row r="59" spans="1:14">
      <c r="A59" s="601"/>
      <c r="B59" s="652"/>
      <c r="C59" s="245" t="s">
        <v>49</v>
      </c>
      <c r="D59" s="607"/>
      <c r="E59" s="129">
        <v>3</v>
      </c>
      <c r="F59" s="129">
        <v>2.6</v>
      </c>
      <c r="G59" s="129">
        <v>2.6</v>
      </c>
      <c r="H59" s="129">
        <v>2.4839553742999998</v>
      </c>
      <c r="I59" s="130">
        <v>2.5125026358000002</v>
      </c>
      <c r="J59" s="131">
        <v>2.4433968455000001</v>
      </c>
      <c r="K59" s="131">
        <v>2.4017570648</v>
      </c>
      <c r="L59" s="235">
        <v>2.1149501905000001</v>
      </c>
      <c r="M59" s="290">
        <v>2.0189963565000002</v>
      </c>
      <c r="N59" s="235">
        <v>2.0812021462999999</v>
      </c>
    </row>
    <row r="60" spans="1:14">
      <c r="A60" s="601"/>
      <c r="B60" s="652"/>
      <c r="C60" s="240" t="s">
        <v>51</v>
      </c>
      <c r="D60" s="607"/>
      <c r="E60" s="129">
        <v>7.1</v>
      </c>
      <c r="F60" s="129">
        <v>6.8</v>
      </c>
      <c r="G60" s="129">
        <v>5.8</v>
      </c>
      <c r="H60" s="129">
        <v>6.1565322332000001</v>
      </c>
      <c r="I60" s="130">
        <v>6.8041409074999999</v>
      </c>
      <c r="J60" s="131">
        <v>6.9120245384999999</v>
      </c>
      <c r="K60" s="131">
        <v>6.9134982219000003</v>
      </c>
      <c r="L60" s="235">
        <v>6.0308327022999997</v>
      </c>
      <c r="M60" s="290">
        <v>5.6907318479000004</v>
      </c>
      <c r="N60" s="235">
        <v>5.3293933317000004</v>
      </c>
    </row>
    <row r="61" spans="1:14">
      <c r="A61" s="601"/>
      <c r="B61" s="652"/>
      <c r="C61" s="239" t="s">
        <v>53</v>
      </c>
      <c r="D61" s="607"/>
      <c r="E61" s="129">
        <v>18.7</v>
      </c>
      <c r="F61" s="129">
        <v>22.1</v>
      </c>
      <c r="G61" s="129">
        <v>19.899999999999999</v>
      </c>
      <c r="H61" s="129">
        <v>18.3583997723</v>
      </c>
      <c r="I61" s="130">
        <v>16.917310852899998</v>
      </c>
      <c r="J61" s="131">
        <v>16.403587392199999</v>
      </c>
      <c r="K61" s="131">
        <v>16.091430129500001</v>
      </c>
      <c r="L61" s="235">
        <v>15.7603377784</v>
      </c>
      <c r="M61" s="290">
        <v>16.334817454</v>
      </c>
      <c r="N61" s="235">
        <v>16.2161011753</v>
      </c>
    </row>
    <row r="62" spans="1:14" ht="12.75" customHeight="1">
      <c r="A62" s="601"/>
      <c r="B62" s="652"/>
      <c r="C62" s="240" t="s">
        <v>55</v>
      </c>
      <c r="D62" s="607"/>
      <c r="E62" s="129">
        <v>4.4000000000000004</v>
      </c>
      <c r="F62" s="129">
        <v>3.9</v>
      </c>
      <c r="G62" s="129">
        <v>4.2</v>
      </c>
      <c r="H62" s="129">
        <v>4.1141026839999997</v>
      </c>
      <c r="I62" s="130">
        <v>4.0836830581000001</v>
      </c>
      <c r="J62" s="131">
        <v>4.5772844986000001</v>
      </c>
      <c r="K62" s="131">
        <v>4.6710325784000002</v>
      </c>
      <c r="L62" s="235">
        <v>4.2037499196999999</v>
      </c>
      <c r="M62" s="290">
        <v>3.7781017545000002</v>
      </c>
      <c r="N62" s="235">
        <v>3.7141897505000001</v>
      </c>
    </row>
    <row r="63" spans="1:14">
      <c r="A63" s="601"/>
      <c r="B63" s="652"/>
      <c r="C63" s="245" t="s">
        <v>57</v>
      </c>
      <c r="D63" s="607"/>
      <c r="E63" s="129">
        <v>3.9</v>
      </c>
      <c r="F63" s="129">
        <v>3.8</v>
      </c>
      <c r="G63" s="129">
        <v>4.5</v>
      </c>
      <c r="H63" s="129">
        <v>4.4557042220999996</v>
      </c>
      <c r="I63" s="130">
        <v>4.4844649036000002</v>
      </c>
      <c r="J63" s="131">
        <v>4.3848289145999999</v>
      </c>
      <c r="K63" s="131">
        <v>4.3591949534000003</v>
      </c>
      <c r="L63" s="235">
        <v>4.0033078186999997</v>
      </c>
      <c r="M63" s="290">
        <v>3.6874029512000002</v>
      </c>
      <c r="N63" s="235">
        <v>3.7892458076</v>
      </c>
    </row>
    <row r="64" spans="1:14">
      <c r="A64" s="602"/>
      <c r="B64" s="645"/>
      <c r="C64" s="247" t="s">
        <v>59</v>
      </c>
      <c r="D64" s="608"/>
      <c r="E64" s="134">
        <v>7.9999999999999805</v>
      </c>
      <c r="F64" s="135">
        <v>8.5000000000000036</v>
      </c>
      <c r="G64" s="153">
        <v>12.099999999999998</v>
      </c>
      <c r="H64" s="153">
        <v>12.433921305799997</v>
      </c>
      <c r="I64" s="131">
        <v>12.373860269899989</v>
      </c>
      <c r="J64" s="131">
        <v>13.155249874800008</v>
      </c>
      <c r="K64" s="131">
        <v>12.398565282799995</v>
      </c>
      <c r="L64" s="155">
        <v>11.52317898370001</v>
      </c>
      <c r="M64" s="304">
        <v>10.982064822900002</v>
      </c>
      <c r="N64" s="235">
        <v>11.457942763199997</v>
      </c>
    </row>
    <row r="65" spans="1:14" ht="12.75" customHeight="1">
      <c r="A65" s="238">
        <v>10</v>
      </c>
      <c r="B65" s="649" t="s">
        <v>61</v>
      </c>
      <c r="C65" s="650"/>
      <c r="D65" s="260" t="s">
        <v>21</v>
      </c>
      <c r="E65" s="493">
        <v>73.400000000000006</v>
      </c>
      <c r="F65" s="493">
        <v>77.8</v>
      </c>
      <c r="G65" s="493">
        <v>78.681149137253186</v>
      </c>
      <c r="H65" s="493">
        <v>80.101554064449715</v>
      </c>
      <c r="I65" s="493">
        <v>79.876807760035433</v>
      </c>
      <c r="J65" s="493">
        <v>79.984522631924079</v>
      </c>
      <c r="K65" s="493">
        <v>79.099999999999994</v>
      </c>
      <c r="L65" s="226">
        <v>76.7</v>
      </c>
      <c r="M65" s="273">
        <v>77.099999999999994</v>
      </c>
      <c r="N65" s="228">
        <v>77.900000000000006</v>
      </c>
    </row>
    <row r="66" spans="1:14" ht="12.75" customHeight="1">
      <c r="A66" s="30">
        <v>11</v>
      </c>
      <c r="B66" s="646" t="s">
        <v>483</v>
      </c>
      <c r="C66" s="647"/>
      <c r="D66" s="260" t="s">
        <v>21</v>
      </c>
      <c r="E66" s="15">
        <v>13</v>
      </c>
      <c r="F66" s="15">
        <v>8.9</v>
      </c>
      <c r="G66" s="15">
        <v>14</v>
      </c>
      <c r="H66" s="15">
        <v>12.5</v>
      </c>
      <c r="I66" s="154">
        <v>11</v>
      </c>
      <c r="J66" s="70">
        <v>1.9</v>
      </c>
      <c r="K66" s="70">
        <v>1.3</v>
      </c>
      <c r="L66" s="227">
        <v>6.4</v>
      </c>
      <c r="M66" s="227">
        <v>8.1</v>
      </c>
      <c r="N66" s="109">
        <v>5.2</v>
      </c>
    </row>
    <row r="67" spans="1:14" s="33" customFormat="1" ht="12.75" customHeight="1">
      <c r="A67" s="31">
        <v>11.1</v>
      </c>
      <c r="B67" s="646" t="s">
        <v>484</v>
      </c>
      <c r="C67" s="647"/>
      <c r="D67" s="260" t="s">
        <v>21</v>
      </c>
      <c r="E67" s="16">
        <v>10.1</v>
      </c>
      <c r="F67" s="15">
        <v>9.1999999999999993</v>
      </c>
      <c r="G67" s="15">
        <v>14.3</v>
      </c>
      <c r="H67" s="15">
        <v>10.5</v>
      </c>
      <c r="I67" s="32">
        <v>12.8</v>
      </c>
      <c r="J67" s="18">
        <v>6.6</v>
      </c>
      <c r="K67" s="98">
        <v>0.7</v>
      </c>
      <c r="L67" s="227">
        <v>4.3</v>
      </c>
      <c r="M67" s="227">
        <v>6.8</v>
      </c>
      <c r="N67" s="109">
        <v>7.3</v>
      </c>
    </row>
    <row r="68" spans="1:14" s="33" customFormat="1">
      <c r="A68" s="31">
        <v>11.2</v>
      </c>
      <c r="B68" s="648" t="s">
        <v>785</v>
      </c>
      <c r="C68" s="647"/>
      <c r="D68" s="260" t="s">
        <v>21</v>
      </c>
      <c r="E68" s="470">
        <v>8</v>
      </c>
      <c r="F68" s="470">
        <v>10</v>
      </c>
      <c r="G68" s="470">
        <v>10</v>
      </c>
      <c r="H68" s="470">
        <v>10</v>
      </c>
      <c r="I68" s="470">
        <v>10</v>
      </c>
      <c r="J68" s="470">
        <v>7</v>
      </c>
      <c r="K68" s="470">
        <v>7</v>
      </c>
      <c r="L68" s="470">
        <v>8</v>
      </c>
      <c r="M68" s="470">
        <v>8</v>
      </c>
      <c r="N68" s="470">
        <v>8</v>
      </c>
    </row>
    <row r="69" spans="1:14" ht="12.75" customHeight="1">
      <c r="A69" s="237">
        <v>12</v>
      </c>
      <c r="B69" s="646" t="s">
        <v>485</v>
      </c>
      <c r="C69" s="647"/>
      <c r="D69" s="625" t="s">
        <v>543</v>
      </c>
      <c r="E69" s="155">
        <v>1355.9</v>
      </c>
      <c r="F69" s="155">
        <v>1265.5</v>
      </c>
      <c r="G69" s="155">
        <v>1359.4</v>
      </c>
      <c r="H69" s="155">
        <v>1525.7</v>
      </c>
      <c r="I69" s="156">
        <v>1818.3</v>
      </c>
      <c r="J69" s="157">
        <v>1970.7</v>
      </c>
      <c r="K69" s="157">
        <v>2147.6999999999998</v>
      </c>
      <c r="L69" s="227">
        <v>2440.6</v>
      </c>
      <c r="M69" s="227">
        <v>2472.67</v>
      </c>
      <c r="N69" s="116">
        <v>2663.94</v>
      </c>
    </row>
    <row r="70" spans="1:14">
      <c r="A70" s="237">
        <v>12.1</v>
      </c>
      <c r="B70" s="471" t="s">
        <v>777</v>
      </c>
      <c r="C70" s="581"/>
      <c r="D70" s="626"/>
      <c r="E70" s="293">
        <v>1257.2</v>
      </c>
      <c r="F70" s="293">
        <v>1396.4</v>
      </c>
      <c r="G70" s="293">
        <v>1392.1</v>
      </c>
      <c r="H70" s="293">
        <v>1659.34</v>
      </c>
      <c r="I70" s="293">
        <v>1888.44</v>
      </c>
      <c r="J70" s="293">
        <v>1995.51</v>
      </c>
      <c r="K70" s="293">
        <v>2489.5300000000002</v>
      </c>
      <c r="L70" s="293">
        <v>2427.13</v>
      </c>
      <c r="M70" s="293">
        <v>2643.69</v>
      </c>
      <c r="N70" s="472">
        <v>2734.33</v>
      </c>
    </row>
    <row r="71" spans="1:14" ht="12.75" customHeight="1">
      <c r="A71" s="237">
        <v>13</v>
      </c>
      <c r="B71" s="659" t="s">
        <v>652</v>
      </c>
      <c r="C71" s="660"/>
      <c r="D71" s="307" t="s">
        <v>553</v>
      </c>
      <c r="E71" s="108">
        <v>1147.0999999999999</v>
      </c>
      <c r="F71" s="108">
        <v>1124.711</v>
      </c>
      <c r="G71" s="108">
        <v>1151.1000000000001</v>
      </c>
      <c r="H71" s="108">
        <v>1198.3</v>
      </c>
      <c r="I71" s="18">
        <v>1206.6000000000001</v>
      </c>
      <c r="J71" s="18">
        <v>1243.9000000000001</v>
      </c>
      <c r="K71" s="18">
        <v>1275.6000000000001</v>
      </c>
      <c r="L71" s="227">
        <v>1357.4</v>
      </c>
      <c r="M71" s="227">
        <v>1358.6</v>
      </c>
      <c r="N71" s="109">
        <v>1273.896</v>
      </c>
    </row>
    <row r="72" spans="1:14">
      <c r="A72" s="661">
        <v>13.1</v>
      </c>
      <c r="B72" s="205" t="s">
        <v>487</v>
      </c>
      <c r="C72" s="248" t="s">
        <v>69</v>
      </c>
      <c r="D72" s="307" t="s">
        <v>553</v>
      </c>
      <c r="E72" s="109">
        <v>1033.7</v>
      </c>
      <c r="F72" s="108">
        <v>1037.7</v>
      </c>
      <c r="G72" s="108">
        <v>1056.3999999999999</v>
      </c>
      <c r="H72" s="108">
        <v>1103.6000000000004</v>
      </c>
      <c r="I72" s="17">
        <v>1110.6999999999996</v>
      </c>
      <c r="J72" s="18">
        <v>1151.2</v>
      </c>
      <c r="K72" s="18">
        <v>1147.7999999999997</v>
      </c>
      <c r="L72" s="227">
        <v>1238.3</v>
      </c>
      <c r="M72" s="227">
        <v>1253</v>
      </c>
      <c r="N72" s="109">
        <v>1146.2</v>
      </c>
    </row>
    <row r="73" spans="1:14" ht="12.75" customHeight="1">
      <c r="A73" s="661"/>
      <c r="B73" s="634" t="s">
        <v>488</v>
      </c>
      <c r="C73" s="576" t="s">
        <v>786</v>
      </c>
      <c r="D73" s="662" t="s">
        <v>553</v>
      </c>
      <c r="E73" s="101">
        <v>346.57499999999999</v>
      </c>
      <c r="F73" s="101">
        <v>342.77</v>
      </c>
      <c r="G73" s="101">
        <v>370</v>
      </c>
      <c r="H73" s="101">
        <v>329.1</v>
      </c>
      <c r="I73" s="28">
        <v>310.7</v>
      </c>
      <c r="J73" s="26">
        <v>327.60000000000002</v>
      </c>
      <c r="K73" s="100">
        <v>348.4</v>
      </c>
      <c r="L73" s="211">
        <v>356.4</v>
      </c>
      <c r="M73" s="229">
        <v>334.1</v>
      </c>
      <c r="N73" s="333">
        <v>290.2</v>
      </c>
    </row>
    <row r="74" spans="1:14">
      <c r="A74" s="661"/>
      <c r="B74" s="635"/>
      <c r="C74" s="239" t="s">
        <v>37</v>
      </c>
      <c r="D74" s="663"/>
      <c r="E74" s="102">
        <v>119.074</v>
      </c>
      <c r="F74" s="102">
        <v>127.97499999999999</v>
      </c>
      <c r="G74" s="102">
        <v>132.80000000000001</v>
      </c>
      <c r="H74" s="102">
        <v>153.00000000000003</v>
      </c>
      <c r="I74" s="8">
        <v>149.1</v>
      </c>
      <c r="J74" s="26">
        <v>145.4</v>
      </c>
      <c r="K74" s="26">
        <v>146.5</v>
      </c>
      <c r="L74" s="116">
        <v>167.5</v>
      </c>
      <c r="M74" s="76">
        <v>181.70000000000002</v>
      </c>
      <c r="N74" s="333">
        <v>178.40000000000003</v>
      </c>
    </row>
    <row r="75" spans="1:14">
      <c r="A75" s="661"/>
      <c r="B75" s="635"/>
      <c r="C75" s="249" t="s">
        <v>45</v>
      </c>
      <c r="D75" s="663"/>
      <c r="E75" s="102">
        <v>48.755000000000003</v>
      </c>
      <c r="F75" s="102">
        <v>51.962000000000003</v>
      </c>
      <c r="G75" s="102">
        <v>59.2</v>
      </c>
      <c r="H75" s="102">
        <v>72.400000000000006</v>
      </c>
      <c r="I75" s="8">
        <v>81.099999999999994</v>
      </c>
      <c r="J75" s="26">
        <v>88.1</v>
      </c>
      <c r="K75" s="26">
        <v>71.400000000000006</v>
      </c>
      <c r="L75" s="116">
        <v>70.599999999999994</v>
      </c>
      <c r="M75" s="76">
        <v>76.599999999999994</v>
      </c>
      <c r="N75" s="333">
        <v>68.8</v>
      </c>
    </row>
    <row r="76" spans="1:14" ht="13.5">
      <c r="A76" s="661"/>
      <c r="B76" s="635"/>
      <c r="C76" s="594" t="s">
        <v>75</v>
      </c>
      <c r="D76" s="663"/>
      <c r="E76" s="103">
        <v>280.565</v>
      </c>
      <c r="F76" s="103">
        <v>283.12099999999998</v>
      </c>
      <c r="G76" s="103">
        <v>250.89999999999998</v>
      </c>
      <c r="H76" s="103">
        <v>292</v>
      </c>
      <c r="I76" s="37">
        <v>318.40000000000003</v>
      </c>
      <c r="J76" s="9">
        <v>329.5</v>
      </c>
      <c r="K76" s="9">
        <v>311.5</v>
      </c>
      <c r="L76" s="116">
        <v>352.59999999999997</v>
      </c>
      <c r="M76" s="76">
        <v>362.79999999999995</v>
      </c>
      <c r="N76" s="334">
        <v>296.3</v>
      </c>
    </row>
    <row r="77" spans="1:14" ht="12.75" customHeight="1">
      <c r="A77" s="661"/>
      <c r="B77" s="635"/>
      <c r="C77" s="240" t="s">
        <v>77</v>
      </c>
      <c r="D77" s="663"/>
      <c r="E77" s="102">
        <v>196.053</v>
      </c>
      <c r="F77" s="102">
        <v>186.65299999999999</v>
      </c>
      <c r="G77" s="102">
        <v>200</v>
      </c>
      <c r="H77" s="102">
        <v>210.5</v>
      </c>
      <c r="I77" s="8">
        <v>205.2</v>
      </c>
      <c r="J77" s="26">
        <v>211.3</v>
      </c>
      <c r="K77" s="26">
        <v>225.2</v>
      </c>
      <c r="L77" s="116">
        <v>241.9</v>
      </c>
      <c r="M77" s="76">
        <v>242.50000000000003</v>
      </c>
      <c r="N77" s="333">
        <v>246.70000000000002</v>
      </c>
    </row>
    <row r="78" spans="1:14">
      <c r="A78" s="661"/>
      <c r="B78" s="636"/>
      <c r="C78" s="239" t="s">
        <v>59</v>
      </c>
      <c r="D78" s="664"/>
      <c r="E78" s="105">
        <v>42.677999999999997</v>
      </c>
      <c r="F78" s="106">
        <v>45.219000000000051</v>
      </c>
      <c r="G78" s="106">
        <v>43.499999999999886</v>
      </c>
      <c r="H78" s="106">
        <v>46.600000000000364</v>
      </c>
      <c r="I78" s="107">
        <v>46.199999999999591</v>
      </c>
      <c r="J78" s="104">
        <v>49.299999999999955</v>
      </c>
      <c r="K78" s="104">
        <v>44.799999999999727</v>
      </c>
      <c r="L78" s="108">
        <v>49.299999999999955</v>
      </c>
      <c r="M78" s="269">
        <v>55.299999999999955</v>
      </c>
      <c r="N78" s="335">
        <v>65.799999999999955</v>
      </c>
    </row>
    <row r="79" spans="1:14">
      <c r="A79" s="582">
        <v>13.2</v>
      </c>
      <c r="B79" s="657" t="s">
        <v>676</v>
      </c>
      <c r="C79" s="658"/>
      <c r="D79" s="307" t="s">
        <v>553</v>
      </c>
      <c r="E79" s="327">
        <v>113.438</v>
      </c>
      <c r="F79" s="133">
        <v>87.03</v>
      </c>
      <c r="G79" s="133">
        <v>94.704999999999998</v>
      </c>
      <c r="H79" s="133">
        <v>94.731999999999999</v>
      </c>
      <c r="I79" s="152">
        <v>95.855999999999995</v>
      </c>
      <c r="J79" s="132">
        <v>92.671999999999997</v>
      </c>
      <c r="K79" s="132">
        <v>127.807</v>
      </c>
      <c r="L79" s="304">
        <v>119.092</v>
      </c>
      <c r="M79" s="304">
        <v>105.614</v>
      </c>
      <c r="N79" s="328">
        <v>127.736</v>
      </c>
    </row>
    <row r="80" spans="1:14" ht="12.75" customHeight="1">
      <c r="A80" s="582">
        <v>14</v>
      </c>
      <c r="B80" s="657" t="s">
        <v>749</v>
      </c>
      <c r="C80" s="658"/>
      <c r="D80" s="307" t="s">
        <v>553</v>
      </c>
      <c r="E80" s="323">
        <v>38.25</v>
      </c>
      <c r="F80" s="324">
        <v>57.170999999999999</v>
      </c>
      <c r="G80" s="324">
        <v>35.776000000000003</v>
      </c>
      <c r="H80" s="324">
        <v>42.771999999999998</v>
      </c>
      <c r="I80" s="154">
        <v>36.97</v>
      </c>
      <c r="J80" s="27">
        <v>32.787999999999997</v>
      </c>
      <c r="K80" s="27">
        <v>34.411999999999999</v>
      </c>
      <c r="L80" s="325">
        <v>25.45</v>
      </c>
      <c r="M80" s="325">
        <v>24.963999999999999</v>
      </c>
      <c r="N80" s="326">
        <v>20.760999999999999</v>
      </c>
    </row>
    <row r="81" spans="1:14" ht="12.75" customHeight="1">
      <c r="A81" s="237">
        <v>15</v>
      </c>
      <c r="B81" s="659" t="s">
        <v>653</v>
      </c>
      <c r="C81" s="660"/>
      <c r="D81" s="309" t="s">
        <v>23</v>
      </c>
      <c r="E81" s="329">
        <v>67.2</v>
      </c>
      <c r="F81" s="329">
        <v>68.7</v>
      </c>
      <c r="G81" s="329">
        <v>69</v>
      </c>
      <c r="H81" s="329">
        <v>68.099999999999994</v>
      </c>
      <c r="I81" s="330">
        <v>68.599999999999994</v>
      </c>
      <c r="J81" s="330">
        <v>68.099999999999994</v>
      </c>
      <c r="K81" s="330">
        <v>67.3</v>
      </c>
      <c r="L81" s="331">
        <v>67.5</v>
      </c>
      <c r="M81" s="331">
        <v>69.5</v>
      </c>
      <c r="N81" s="326">
        <v>68.3</v>
      </c>
    </row>
    <row r="82" spans="1:14" ht="12.75" customHeight="1">
      <c r="A82" s="237">
        <v>16</v>
      </c>
      <c r="B82" s="659" t="s">
        <v>747</v>
      </c>
      <c r="C82" s="660"/>
      <c r="D82" s="309" t="s">
        <v>23</v>
      </c>
      <c r="E82" s="329">
        <v>60.2</v>
      </c>
      <c r="F82" s="329">
        <v>63.2</v>
      </c>
      <c r="G82" s="329">
        <v>63.3</v>
      </c>
      <c r="H82" s="329">
        <v>62.9</v>
      </c>
      <c r="I82" s="332">
        <v>62.8</v>
      </c>
      <c r="J82" s="330">
        <v>62.6</v>
      </c>
      <c r="K82" s="330">
        <v>59.5</v>
      </c>
      <c r="L82" s="331">
        <v>61</v>
      </c>
      <c r="M82" s="331">
        <v>63.7</v>
      </c>
      <c r="N82" s="326">
        <v>60.8</v>
      </c>
    </row>
    <row r="83" spans="1:14" s="34" customFormat="1" ht="12.75" customHeight="1">
      <c r="A83" s="237">
        <v>17</v>
      </c>
      <c r="B83" s="670" t="s">
        <v>556</v>
      </c>
      <c r="C83" s="671"/>
      <c r="D83" s="309" t="s">
        <v>23</v>
      </c>
      <c r="E83" s="16">
        <v>9.9</v>
      </c>
      <c r="F83" s="15">
        <v>7.7</v>
      </c>
      <c r="G83" s="15">
        <v>8.1999999999999993</v>
      </c>
      <c r="H83" s="15">
        <v>7.9</v>
      </c>
      <c r="I83" s="20">
        <v>7.9</v>
      </c>
      <c r="J83" s="21">
        <v>7.5</v>
      </c>
      <c r="K83" s="99">
        <v>10</v>
      </c>
      <c r="L83" s="227">
        <v>8.8000000000000007</v>
      </c>
      <c r="M83" s="227">
        <v>7.8</v>
      </c>
      <c r="N83" s="109">
        <v>10</v>
      </c>
    </row>
    <row r="84" spans="1:14" s="34" customFormat="1" ht="12.75" customHeight="1">
      <c r="A84" s="237">
        <v>18</v>
      </c>
      <c r="B84" s="672" t="s">
        <v>486</v>
      </c>
      <c r="C84" s="671"/>
      <c r="D84" s="309" t="s">
        <v>23</v>
      </c>
      <c r="E84" s="16">
        <v>38.799999999999997</v>
      </c>
      <c r="F84" s="15">
        <v>33.700000000000003</v>
      </c>
      <c r="G84" s="35">
        <v>27.4</v>
      </c>
      <c r="H84" s="15" t="s">
        <v>17</v>
      </c>
      <c r="I84" s="36">
        <v>21.6</v>
      </c>
      <c r="J84" s="15" t="s">
        <v>17</v>
      </c>
      <c r="K84" s="15">
        <v>29.6</v>
      </c>
      <c r="L84" s="19" t="s">
        <v>17</v>
      </c>
      <c r="M84" s="36">
        <v>28.4</v>
      </c>
      <c r="N84" s="16" t="s">
        <v>17</v>
      </c>
    </row>
    <row r="85" spans="1:14" ht="12.75" customHeight="1">
      <c r="A85" s="600">
        <v>19</v>
      </c>
      <c r="B85" s="666" t="s">
        <v>79</v>
      </c>
      <c r="C85" s="556" t="s">
        <v>80</v>
      </c>
      <c r="D85" s="669" t="s">
        <v>559</v>
      </c>
      <c r="E85" s="158">
        <v>3122.4641636007614</v>
      </c>
      <c r="F85" s="158">
        <v>4241.0065160581707</v>
      </c>
      <c r="G85" s="158">
        <v>4887.1207808062309</v>
      </c>
      <c r="H85" s="158">
        <v>5940.0666556459473</v>
      </c>
      <c r="I85" s="158">
        <v>6276.6088359502983</v>
      </c>
      <c r="J85" s="158">
        <v>5981.0640428921306</v>
      </c>
      <c r="K85" s="158">
        <v>5835</v>
      </c>
      <c r="L85" s="213">
        <v>7274.9</v>
      </c>
      <c r="M85" s="274">
        <v>9225.9473999999991</v>
      </c>
      <c r="N85" s="213">
        <v>10801.6211</v>
      </c>
    </row>
    <row r="86" spans="1:14">
      <c r="A86" s="601"/>
      <c r="B86" s="667"/>
      <c r="C86" s="239" t="s">
        <v>84</v>
      </c>
      <c r="D86" s="669"/>
      <c r="E86" s="159">
        <v>3080.6851389828175</v>
      </c>
      <c r="F86" s="159">
        <v>4997.0398590968698</v>
      </c>
      <c r="G86" s="159">
        <v>6017.80054607495</v>
      </c>
      <c r="H86" s="159">
        <v>6164.6853358669996</v>
      </c>
      <c r="I86" s="159">
        <v>7144.5679809717503</v>
      </c>
      <c r="J86" s="159">
        <v>7137.9738581409711</v>
      </c>
      <c r="K86" s="159">
        <v>9495</v>
      </c>
      <c r="L86" s="217">
        <v>9017.2999999999993</v>
      </c>
      <c r="M86" s="275">
        <v>9222.9282999999996</v>
      </c>
      <c r="N86" s="217">
        <v>11429.391600000001</v>
      </c>
    </row>
    <row r="87" spans="1:14">
      <c r="A87" s="601"/>
      <c r="B87" s="667"/>
      <c r="C87" s="254" t="s">
        <v>86</v>
      </c>
      <c r="D87" s="669"/>
      <c r="E87" s="40">
        <f t="shared" ref="E87:N87" si="3">(E85-E86)</f>
        <v>41.779024617943833</v>
      </c>
      <c r="F87" s="40">
        <f t="shared" si="3"/>
        <v>-756.03334303869906</v>
      </c>
      <c r="G87" s="40">
        <f t="shared" si="3"/>
        <v>-1130.6797652687192</v>
      </c>
      <c r="H87" s="40">
        <f t="shared" si="3"/>
        <v>-224.61868022105227</v>
      </c>
      <c r="I87" s="40">
        <f t="shared" si="3"/>
        <v>-867.95914502145206</v>
      </c>
      <c r="J87" s="40">
        <f t="shared" si="3"/>
        <v>-1156.9098152488405</v>
      </c>
      <c r="K87" s="40">
        <f t="shared" si="3"/>
        <v>-3660</v>
      </c>
      <c r="L87" s="40">
        <f t="shared" si="3"/>
        <v>-1742.3999999999996</v>
      </c>
      <c r="M87" s="276">
        <f t="shared" si="3"/>
        <v>3.0190999999995256</v>
      </c>
      <c r="N87" s="40">
        <f t="shared" si="3"/>
        <v>-627.77050000000054</v>
      </c>
    </row>
    <row r="88" spans="1:14">
      <c r="A88" s="601"/>
      <c r="B88" s="667"/>
      <c r="C88" s="557" t="s">
        <v>789</v>
      </c>
      <c r="D88" s="261" t="s">
        <v>21</v>
      </c>
      <c r="E88" s="13">
        <f t="shared" ref="E88:N88" si="4">100*E87/E22</f>
        <v>0.42821294936703186</v>
      </c>
      <c r="F88" s="12">
        <f t="shared" si="4"/>
        <v>-5.7389162051852853</v>
      </c>
      <c r="G88" s="12">
        <f t="shared" si="4"/>
        <v>-6.7752436738615991</v>
      </c>
      <c r="H88" s="12">
        <f t="shared" si="4"/>
        <v>-1.1714631130427984</v>
      </c>
      <c r="I88" s="12">
        <f t="shared" si="4"/>
        <v>-3.9049670956009375</v>
      </c>
      <c r="J88" s="12">
        <f t="shared" si="4"/>
        <v>-4.9973642582799451</v>
      </c>
      <c r="K88" s="12">
        <f t="shared" si="4"/>
        <v>-15.286390271133119</v>
      </c>
      <c r="L88" s="12">
        <f t="shared" si="4"/>
        <v>-6.2504714578807103</v>
      </c>
      <c r="M88" s="277">
        <f t="shared" si="4"/>
        <v>9.3149829824369663E-3</v>
      </c>
      <c r="N88" s="12">
        <f t="shared" si="4"/>
        <v>-1.7013838825464191</v>
      </c>
    </row>
    <row r="89" spans="1:14" ht="12.75" customHeight="1">
      <c r="A89" s="601"/>
      <c r="B89" s="667"/>
      <c r="C89" s="556" t="s">
        <v>80</v>
      </c>
      <c r="D89" s="606" t="s">
        <v>558</v>
      </c>
      <c r="E89" s="7">
        <f t="shared" ref="E89:N91" si="5">1000*E85/E$69</f>
        <v>2302.8720138658909</v>
      </c>
      <c r="F89" s="7">
        <f t="shared" si="5"/>
        <v>3351.2497163636281</v>
      </c>
      <c r="G89" s="7">
        <f t="shared" si="5"/>
        <v>3595.0572170120868</v>
      </c>
      <c r="H89" s="7">
        <f t="shared" si="5"/>
        <v>3893.3385696047367</v>
      </c>
      <c r="I89" s="42">
        <f t="shared" si="5"/>
        <v>3451.9104855911005</v>
      </c>
      <c r="J89" s="7">
        <f t="shared" si="5"/>
        <v>3034.9946937089007</v>
      </c>
      <c r="K89" s="7">
        <f t="shared" si="5"/>
        <v>2716.8598966336081</v>
      </c>
      <c r="L89" s="7">
        <f t="shared" si="5"/>
        <v>2980.7834139146112</v>
      </c>
      <c r="M89" s="42">
        <f t="shared" si="5"/>
        <v>3731.1680895550148</v>
      </c>
      <c r="N89" s="5">
        <f t="shared" si="5"/>
        <v>4054.7538983610739</v>
      </c>
    </row>
    <row r="90" spans="1:14">
      <c r="A90" s="601"/>
      <c r="B90" s="667"/>
      <c r="C90" s="239" t="s">
        <v>84</v>
      </c>
      <c r="D90" s="607"/>
      <c r="E90" s="7">
        <f t="shared" si="5"/>
        <v>2272.0592514070486</v>
      </c>
      <c r="F90" s="7">
        <f t="shared" si="5"/>
        <v>3948.6683991283048</v>
      </c>
      <c r="G90" s="7">
        <f t="shared" si="5"/>
        <v>4426.8063455016545</v>
      </c>
      <c r="H90" s="7">
        <f t="shared" si="5"/>
        <v>4040.561929518909</v>
      </c>
      <c r="I90" s="42">
        <f t="shared" si="5"/>
        <v>3929.2569878302534</v>
      </c>
      <c r="J90" s="7">
        <f t="shared" si="5"/>
        <v>3622.049960999123</v>
      </c>
      <c r="K90" s="7">
        <f t="shared" si="5"/>
        <v>4421.0085207431212</v>
      </c>
      <c r="L90" s="7">
        <f t="shared" si="5"/>
        <v>3694.706219782021</v>
      </c>
      <c r="M90" s="42">
        <f t="shared" si="5"/>
        <v>3729.9471017159585</v>
      </c>
      <c r="N90" s="7">
        <f t="shared" si="5"/>
        <v>4290.4087929908337</v>
      </c>
    </row>
    <row r="91" spans="1:14">
      <c r="A91" s="602"/>
      <c r="B91" s="668"/>
      <c r="C91" s="254" t="s">
        <v>86</v>
      </c>
      <c r="D91" s="608"/>
      <c r="E91" s="11">
        <f t="shared" si="5"/>
        <v>30.812762458841974</v>
      </c>
      <c r="F91" s="11">
        <f t="shared" si="5"/>
        <v>-597.41868276467721</v>
      </c>
      <c r="G91" s="11">
        <f t="shared" si="5"/>
        <v>-831.74912848956819</v>
      </c>
      <c r="H91" s="11">
        <f t="shared" si="5"/>
        <v>-147.22335991417202</v>
      </c>
      <c r="I91" s="43">
        <f t="shared" si="5"/>
        <v>-477.3465022391531</v>
      </c>
      <c r="J91" s="11">
        <f t="shared" si="5"/>
        <v>-587.05526729022199</v>
      </c>
      <c r="K91" s="11">
        <f t="shared" si="5"/>
        <v>-1704.1486241095126</v>
      </c>
      <c r="L91" s="11">
        <f t="shared" si="5"/>
        <v>-713.92280586740947</v>
      </c>
      <c r="M91" s="43">
        <f t="shared" si="5"/>
        <v>1.2209878390563744</v>
      </c>
      <c r="N91" s="11">
        <f t="shared" si="5"/>
        <v>-235.65489462975916</v>
      </c>
    </row>
    <row r="92" spans="1:14" ht="12.75" customHeight="1">
      <c r="A92" s="578">
        <v>20</v>
      </c>
      <c r="B92" s="494" t="s">
        <v>541</v>
      </c>
      <c r="C92" s="558" t="s">
        <v>787</v>
      </c>
      <c r="D92" s="261" t="s">
        <v>560</v>
      </c>
      <c r="E92" s="7">
        <v>873.1</v>
      </c>
      <c r="F92" s="7">
        <v>17.8</v>
      </c>
      <c r="G92" s="7">
        <v>1639.1</v>
      </c>
      <c r="H92" s="7">
        <v>-1867.3</v>
      </c>
      <c r="I92" s="43">
        <v>-471.1</v>
      </c>
      <c r="J92" s="11">
        <v>-268.10000000000002</v>
      </c>
      <c r="K92" s="11">
        <v>-18.2</v>
      </c>
      <c r="L92" s="11">
        <v>1459.9</v>
      </c>
      <c r="M92" s="495">
        <v>-141.69999999999999</v>
      </c>
      <c r="N92" s="35">
        <v>452.9</v>
      </c>
    </row>
    <row r="93" spans="1:14" ht="12.75" customHeight="1">
      <c r="A93" s="600">
        <v>21</v>
      </c>
      <c r="B93" s="655" t="s">
        <v>809</v>
      </c>
      <c r="C93" s="559" t="s">
        <v>790</v>
      </c>
      <c r="D93" s="583" t="s">
        <v>557</v>
      </c>
      <c r="E93" s="214">
        <v>4678.7</v>
      </c>
      <c r="F93" s="214">
        <v>6411.2</v>
      </c>
      <c r="G93" s="214">
        <v>7611.9</v>
      </c>
      <c r="H93" s="214">
        <v>9452.6</v>
      </c>
      <c r="I93" s="215">
        <v>10634.3</v>
      </c>
      <c r="J93" s="215">
        <v>10049</v>
      </c>
      <c r="K93" s="215">
        <v>12158.5</v>
      </c>
      <c r="L93" s="212">
        <v>15861.2</v>
      </c>
      <c r="M93" s="278">
        <v>19474.7</v>
      </c>
      <c r="N93" s="212">
        <v>20833.599999999999</v>
      </c>
    </row>
    <row r="94" spans="1:14" ht="15">
      <c r="A94" s="601"/>
      <c r="B94" s="635"/>
      <c r="C94" s="245" t="s">
        <v>90</v>
      </c>
      <c r="D94" s="261" t="s">
        <v>560</v>
      </c>
      <c r="E94" s="496">
        <v>2288</v>
      </c>
      <c r="F94" s="496">
        <v>2450.6</v>
      </c>
      <c r="G94" s="496">
        <v>4125.8</v>
      </c>
      <c r="H94" s="496">
        <v>2248</v>
      </c>
      <c r="I94" s="496">
        <v>1649.9</v>
      </c>
      <c r="J94" s="497">
        <v>1323.1</v>
      </c>
      <c r="K94" s="497">
        <v>1296.3</v>
      </c>
      <c r="L94" s="212">
        <v>3008</v>
      </c>
      <c r="M94" s="278">
        <v>3549.1</v>
      </c>
      <c r="N94" s="498">
        <v>4348.6000000000004</v>
      </c>
    </row>
    <row r="95" spans="1:14">
      <c r="A95" s="601"/>
      <c r="B95" s="635"/>
      <c r="C95" s="560" t="s">
        <v>92</v>
      </c>
      <c r="D95" s="653" t="s">
        <v>557</v>
      </c>
      <c r="E95" s="499">
        <v>3265.6738756997511</v>
      </c>
      <c r="F95" s="499">
        <v>5643.3573498805399</v>
      </c>
      <c r="G95" s="499">
        <v>6992.2302682065911</v>
      </c>
      <c r="H95" s="499">
        <v>10771.16289748254</v>
      </c>
      <c r="I95" s="500">
        <v>12503.507926741293</v>
      </c>
      <c r="J95" s="500">
        <v>11706.596228707709</v>
      </c>
      <c r="K95" s="501">
        <v>12422.719932373739</v>
      </c>
      <c r="L95" s="502">
        <v>13615.069283894716</v>
      </c>
      <c r="M95" s="503">
        <v>17225.673327279626</v>
      </c>
      <c r="N95" s="502">
        <v>18096.105432146906</v>
      </c>
    </row>
    <row r="96" spans="1:14">
      <c r="A96" s="601"/>
      <c r="B96" s="635"/>
      <c r="C96" s="245" t="s">
        <v>94</v>
      </c>
      <c r="D96" s="665"/>
      <c r="E96" s="160">
        <v>374.35755497702945</v>
      </c>
      <c r="F96" s="160">
        <v>329.96110649379102</v>
      </c>
      <c r="G96" s="160">
        <v>295.09651447299996</v>
      </c>
      <c r="H96" s="160">
        <v>565.95643875544522</v>
      </c>
      <c r="I96" s="161">
        <v>625.69922459428005</v>
      </c>
      <c r="J96" s="161">
        <v>869.84059999999999</v>
      </c>
      <c r="K96" s="166">
        <v>1051.6804852472771</v>
      </c>
      <c r="L96" s="217">
        <v>1153</v>
      </c>
      <c r="M96" s="275">
        <v>1784.5</v>
      </c>
      <c r="N96" s="217">
        <v>1825</v>
      </c>
    </row>
    <row r="97" spans="1:14">
      <c r="A97" s="602"/>
      <c r="B97" s="636"/>
      <c r="C97" s="255" t="s">
        <v>96</v>
      </c>
      <c r="D97" s="629"/>
      <c r="E97" s="163">
        <v>2366.6987536894799</v>
      </c>
      <c r="F97" s="164">
        <v>2554.2095004228622</v>
      </c>
      <c r="G97" s="164">
        <v>3815.2385913648695</v>
      </c>
      <c r="H97" s="164">
        <v>4625.8</v>
      </c>
      <c r="I97" s="165">
        <v>5226.7604995393967</v>
      </c>
      <c r="J97" s="165">
        <v>5359.8337000000001</v>
      </c>
      <c r="K97" s="162">
        <v>7446.1105970883928</v>
      </c>
      <c r="L97" s="216">
        <v>8936</v>
      </c>
      <c r="M97" s="279">
        <v>11060</v>
      </c>
      <c r="N97" s="217">
        <v>12163.605</v>
      </c>
    </row>
    <row r="98" spans="1:14" s="3" customFormat="1">
      <c r="A98" s="600">
        <v>22</v>
      </c>
      <c r="B98" s="504" t="s">
        <v>490</v>
      </c>
      <c r="C98" s="561" t="s">
        <v>98</v>
      </c>
      <c r="D98" s="259" t="s">
        <v>99</v>
      </c>
      <c r="E98" s="24">
        <v>336</v>
      </c>
      <c r="F98" s="24">
        <v>332</v>
      </c>
      <c r="G98" s="24">
        <v>329</v>
      </c>
      <c r="H98" s="24">
        <v>261</v>
      </c>
      <c r="I98" s="20">
        <v>237</v>
      </c>
      <c r="J98" s="21">
        <v>235</v>
      </c>
      <c r="K98" s="21">
        <v>227</v>
      </c>
      <c r="L98" s="212">
        <v>218</v>
      </c>
      <c r="M98" s="278">
        <v>216</v>
      </c>
      <c r="N98" s="212">
        <v>199</v>
      </c>
    </row>
    <row r="99" spans="1:14" s="3" customFormat="1">
      <c r="A99" s="601"/>
      <c r="B99" s="673" t="s">
        <v>491</v>
      </c>
      <c r="C99" s="245" t="s">
        <v>103</v>
      </c>
      <c r="D99" s="583" t="s">
        <v>557</v>
      </c>
      <c r="E99" s="38">
        <v>1373.9</v>
      </c>
      <c r="F99" s="38">
        <v>2168.6</v>
      </c>
      <c r="G99" s="38">
        <v>1799.9</v>
      </c>
      <c r="H99" s="38">
        <v>1670.5</v>
      </c>
      <c r="I99" s="39">
        <v>1442.7</v>
      </c>
      <c r="J99" s="51">
        <v>1262.5</v>
      </c>
      <c r="K99" s="51">
        <v>1474.2</v>
      </c>
      <c r="L99" s="213">
        <v>2436</v>
      </c>
      <c r="M99" s="274">
        <v>2508</v>
      </c>
      <c r="N99" s="213">
        <v>2690.3</v>
      </c>
    </row>
    <row r="100" spans="1:14" s="3" customFormat="1">
      <c r="A100" s="601"/>
      <c r="B100" s="674"/>
      <c r="C100" s="250" t="s">
        <v>106</v>
      </c>
      <c r="D100" s="584" t="s">
        <v>21</v>
      </c>
      <c r="E100" s="13">
        <f t="shared" ref="E100:N100" si="6">100*E99/E22</f>
        <v>14.081749789885821</v>
      </c>
      <c r="F100" s="12">
        <f t="shared" si="6"/>
        <v>16.461461385477236</v>
      </c>
      <c r="G100" s="12">
        <f t="shared" si="6"/>
        <v>10.785335921957767</v>
      </c>
      <c r="H100" s="12">
        <f t="shared" si="6"/>
        <v>8.7122278895599283</v>
      </c>
      <c r="I100" s="41">
        <f t="shared" si="6"/>
        <v>6.4907387186803973</v>
      </c>
      <c r="J100" s="12">
        <f t="shared" si="6"/>
        <v>5.4534694864883537</v>
      </c>
      <c r="K100" s="12">
        <f t="shared" si="6"/>
        <v>6.1571575239629626</v>
      </c>
      <c r="L100" s="12">
        <f t="shared" si="6"/>
        <v>8.738606790287772</v>
      </c>
      <c r="M100" s="41">
        <f t="shared" si="6"/>
        <v>7.7380601238632645</v>
      </c>
      <c r="N100" s="12">
        <f t="shared" si="6"/>
        <v>7.2912522318500592</v>
      </c>
    </row>
    <row r="101" spans="1:14" s="3" customFormat="1">
      <c r="A101" s="601"/>
      <c r="B101" s="673" t="s">
        <v>492</v>
      </c>
      <c r="C101" s="251" t="s">
        <v>108</v>
      </c>
      <c r="D101" s="583" t="s">
        <v>557</v>
      </c>
      <c r="E101" s="5">
        <v>62.9</v>
      </c>
      <c r="F101" s="5">
        <v>109.1</v>
      </c>
      <c r="G101" s="5">
        <v>144.69999999999999</v>
      </c>
      <c r="H101" s="5">
        <v>97.6</v>
      </c>
      <c r="I101" s="37">
        <v>24.2</v>
      </c>
      <c r="J101" s="52">
        <v>30.5</v>
      </c>
      <c r="K101" s="26">
        <v>49</v>
      </c>
      <c r="L101" s="211">
        <v>76.400000000000006</v>
      </c>
      <c r="M101" s="229">
        <v>210</v>
      </c>
      <c r="N101" s="116">
        <v>133.512</v>
      </c>
    </row>
    <row r="102" spans="1:14" s="3" customFormat="1">
      <c r="A102" s="602"/>
      <c r="B102" s="674"/>
      <c r="C102" s="239" t="s">
        <v>106</v>
      </c>
      <c r="D102" s="259" t="s">
        <v>21</v>
      </c>
      <c r="E102" s="13">
        <f t="shared" ref="E102:N102" si="7">100*E101/E22</f>
        <v>0.64469179837238377</v>
      </c>
      <c r="F102" s="12">
        <f t="shared" si="7"/>
        <v>0.82815892149569603</v>
      </c>
      <c r="G102" s="12">
        <f t="shared" si="7"/>
        <v>0.8670693415785814</v>
      </c>
      <c r="H102" s="12">
        <f t="shared" si="7"/>
        <v>0.50901732536429156</v>
      </c>
      <c r="I102" s="41">
        <f t="shared" si="7"/>
        <v>0.10887632702021599</v>
      </c>
      <c r="J102" s="12">
        <f t="shared" si="7"/>
        <v>0.13174718363397608</v>
      </c>
      <c r="K102" s="12">
        <f t="shared" si="7"/>
        <v>0.20465385882118109</v>
      </c>
      <c r="L102" s="12">
        <f t="shared" si="7"/>
        <v>0.27406796337355738</v>
      </c>
      <c r="M102" s="41">
        <f t="shared" si="7"/>
        <v>0.64792369458185228</v>
      </c>
      <c r="N102" s="12">
        <f t="shared" si="7"/>
        <v>0.3618442805556128</v>
      </c>
    </row>
    <row r="103" spans="1:14" s="3" customFormat="1" ht="12.75" customHeight="1">
      <c r="A103" s="600">
        <v>23</v>
      </c>
      <c r="B103" s="654" t="s">
        <v>808</v>
      </c>
      <c r="C103" s="251" t="s">
        <v>69</v>
      </c>
      <c r="D103" s="627" t="s">
        <v>557</v>
      </c>
      <c r="E103" s="5">
        <v>1689.3</v>
      </c>
      <c r="F103" s="5">
        <v>1986</v>
      </c>
      <c r="G103" s="5">
        <v>2569.4</v>
      </c>
      <c r="H103" s="5">
        <v>3445</v>
      </c>
      <c r="I103" s="53">
        <v>4099.1000000000004</v>
      </c>
      <c r="J103" s="6">
        <v>4298.7730000000001</v>
      </c>
      <c r="K103" s="75">
        <v>4188.4009999999998</v>
      </c>
      <c r="L103" s="229">
        <v>4213.6719999999996</v>
      </c>
      <c r="M103" s="229">
        <v>5215.4799999999996</v>
      </c>
      <c r="N103" s="211">
        <v>6015.8919999999998</v>
      </c>
    </row>
    <row r="104" spans="1:14" s="3" customFormat="1">
      <c r="A104" s="601"/>
      <c r="B104" s="635"/>
      <c r="C104" s="239" t="s">
        <v>134</v>
      </c>
      <c r="D104" s="675"/>
      <c r="E104" s="7">
        <v>1353.9</v>
      </c>
      <c r="F104" s="7">
        <v>1585.3</v>
      </c>
      <c r="G104" s="7">
        <v>2114.8000000000002</v>
      </c>
      <c r="H104" s="7">
        <v>2937.6</v>
      </c>
      <c r="I104" s="57">
        <v>3468.4</v>
      </c>
      <c r="J104" s="6">
        <v>3737.049</v>
      </c>
      <c r="K104" s="6">
        <v>3459.3980000000001</v>
      </c>
      <c r="L104" s="76">
        <v>3711.2359999999999</v>
      </c>
      <c r="M104" s="76">
        <v>4389.3050000000003</v>
      </c>
      <c r="N104" s="116">
        <v>5182.6030000000001</v>
      </c>
    </row>
    <row r="105" spans="1:14" s="3" customFormat="1">
      <c r="A105" s="602"/>
      <c r="B105" s="636"/>
      <c r="C105" s="249" t="s">
        <v>137</v>
      </c>
      <c r="D105" s="628"/>
      <c r="E105" s="108">
        <f t="shared" ref="E105:N105" si="8">E103-E104</f>
        <v>335.39999999999986</v>
      </c>
      <c r="F105" s="108">
        <f t="shared" si="8"/>
        <v>400.70000000000005</v>
      </c>
      <c r="G105" s="108">
        <f t="shared" si="8"/>
        <v>454.59999999999991</v>
      </c>
      <c r="H105" s="108">
        <f t="shared" si="8"/>
        <v>507.40000000000009</v>
      </c>
      <c r="I105" s="108">
        <f t="shared" si="8"/>
        <v>630.70000000000027</v>
      </c>
      <c r="J105" s="108">
        <f t="shared" si="8"/>
        <v>561.72400000000016</v>
      </c>
      <c r="K105" s="269">
        <f t="shared" si="8"/>
        <v>729.0029999999997</v>
      </c>
      <c r="L105" s="269">
        <f t="shared" si="8"/>
        <v>502.43599999999969</v>
      </c>
      <c r="M105" s="269">
        <f t="shared" si="8"/>
        <v>826.17499999999927</v>
      </c>
      <c r="N105" s="108">
        <f t="shared" si="8"/>
        <v>833.28899999999976</v>
      </c>
    </row>
    <row r="106" spans="1:14" s="3" customFormat="1">
      <c r="A106" s="600">
        <v>23.1</v>
      </c>
      <c r="B106" s="593" t="s">
        <v>782</v>
      </c>
      <c r="C106" s="251" t="s">
        <v>69</v>
      </c>
      <c r="D106" s="627" t="s">
        <v>557</v>
      </c>
      <c r="E106" s="230">
        <v>1689.3295000000001</v>
      </c>
      <c r="F106" s="230">
        <v>1716.0591000000002</v>
      </c>
      <c r="G106" s="230">
        <v>2061.7037</v>
      </c>
      <c r="H106" s="230">
        <v>2411.0043000000001</v>
      </c>
      <c r="I106" s="508">
        <v>2729.3942000000002</v>
      </c>
      <c r="J106" s="230">
        <v>2955.1862999999998</v>
      </c>
      <c r="K106" s="508">
        <v>3015.5365999999995</v>
      </c>
      <c r="L106" s="508">
        <v>3024.6450562092759</v>
      </c>
      <c r="M106" s="509">
        <v>3197.0296444390619</v>
      </c>
      <c r="N106" s="230">
        <v>3460.5701726429156</v>
      </c>
    </row>
    <row r="107" spans="1:14" s="3" customFormat="1">
      <c r="A107" s="601"/>
      <c r="B107" s="592" t="s">
        <v>791</v>
      </c>
      <c r="C107" s="239" t="s">
        <v>134</v>
      </c>
      <c r="D107" s="675"/>
      <c r="E107" s="155">
        <v>1353.9063000000001</v>
      </c>
      <c r="F107" s="155">
        <v>1305.1657</v>
      </c>
      <c r="G107" s="155">
        <v>1621.0158000000001</v>
      </c>
      <c r="H107" s="155">
        <v>2018.8131000000001</v>
      </c>
      <c r="I107" s="304">
        <v>2310.8276000000001</v>
      </c>
      <c r="J107" s="155">
        <v>2657.4517999999998</v>
      </c>
      <c r="K107" s="304">
        <v>2618.6877999999997</v>
      </c>
      <c r="L107" s="304">
        <v>2752.1620895308633</v>
      </c>
      <c r="M107" s="328">
        <v>2799.5286024605384</v>
      </c>
      <c r="N107" s="155">
        <v>3043.1771949279669</v>
      </c>
    </row>
    <row r="108" spans="1:14" s="3" customFormat="1">
      <c r="A108" s="602"/>
      <c r="B108" s="579"/>
      <c r="C108" s="249" t="s">
        <v>137</v>
      </c>
      <c r="D108" s="628"/>
      <c r="E108" s="155">
        <v>335.42320000000001</v>
      </c>
      <c r="F108" s="155">
        <v>410.89340000000004</v>
      </c>
      <c r="G108" s="155">
        <v>440.68790000000001</v>
      </c>
      <c r="H108" s="155">
        <v>392.19120000000004</v>
      </c>
      <c r="I108" s="304">
        <v>418.56659999999999</v>
      </c>
      <c r="J108" s="155">
        <v>297.73450000000003</v>
      </c>
      <c r="K108" s="304">
        <v>396.84879999999998</v>
      </c>
      <c r="L108" s="304">
        <v>272.48296667841271</v>
      </c>
      <c r="M108" s="328">
        <v>397.50104197852357</v>
      </c>
      <c r="N108" s="155">
        <v>417.39297771494864</v>
      </c>
    </row>
    <row r="109" spans="1:14" s="3" customFormat="1">
      <c r="A109" s="600">
        <v>24</v>
      </c>
      <c r="B109" s="666" t="s">
        <v>112</v>
      </c>
      <c r="C109" s="580" t="s">
        <v>69</v>
      </c>
      <c r="D109" s="606" t="s">
        <v>113</v>
      </c>
      <c r="E109" s="16">
        <f t="shared" ref="E109:H109" si="9">SUM(E112:E116)</f>
        <v>32729.499999999996</v>
      </c>
      <c r="F109" s="15">
        <f t="shared" si="9"/>
        <v>36335.799999999996</v>
      </c>
      <c r="G109" s="15">
        <f t="shared" si="9"/>
        <v>40920.900000000009</v>
      </c>
      <c r="H109" s="15">
        <f t="shared" si="9"/>
        <v>45144.4</v>
      </c>
      <c r="I109" s="19">
        <f>SUM(I112:I116)</f>
        <v>51982.700000000004</v>
      </c>
      <c r="J109" s="16">
        <f>SUM(J112:J116)</f>
        <v>55979.700000000004</v>
      </c>
      <c r="K109" s="16">
        <f>SUM(K112:K116)</f>
        <v>61549.200000000004</v>
      </c>
      <c r="L109" s="16">
        <f>SUM(L112:L116)</f>
        <v>66219.000000000015</v>
      </c>
      <c r="M109" s="223">
        <v>66460.2</v>
      </c>
      <c r="N109" s="16">
        <v>70969.3</v>
      </c>
    </row>
    <row r="110" spans="1:14" s="3" customFormat="1">
      <c r="A110" s="601"/>
      <c r="B110" s="667"/>
      <c r="C110" s="244" t="s">
        <v>117</v>
      </c>
      <c r="D110" s="612"/>
      <c r="E110" s="5">
        <f t="shared" ref="E110:N110" si="10">E109-E111</f>
        <v>337.29999999999563</v>
      </c>
      <c r="F110" s="5">
        <f t="shared" si="10"/>
        <v>358.19999999999709</v>
      </c>
      <c r="G110" s="5">
        <f t="shared" si="10"/>
        <v>354.00000000000728</v>
      </c>
      <c r="H110" s="5">
        <f t="shared" si="10"/>
        <v>351.20000000000437</v>
      </c>
      <c r="I110" s="53">
        <f t="shared" si="10"/>
        <v>370.80000000000291</v>
      </c>
      <c r="J110" s="54">
        <f t="shared" si="10"/>
        <v>372.40000000000146</v>
      </c>
      <c r="K110" s="54">
        <f t="shared" si="10"/>
        <v>365.40000000000146</v>
      </c>
      <c r="L110" s="54">
        <f t="shared" si="10"/>
        <v>361.60000000002037</v>
      </c>
      <c r="M110" s="280">
        <f t="shared" si="10"/>
        <v>353.09999999999127</v>
      </c>
      <c r="N110" s="54">
        <f t="shared" si="10"/>
        <v>385.69999999999709</v>
      </c>
    </row>
    <row r="111" spans="1:14" s="3" customFormat="1">
      <c r="A111" s="601"/>
      <c r="B111" s="667"/>
      <c r="C111" s="239" t="s">
        <v>119</v>
      </c>
      <c r="D111" s="612"/>
      <c r="E111" s="13">
        <v>32392.2</v>
      </c>
      <c r="F111" s="12">
        <v>35977.599999999999</v>
      </c>
      <c r="G111" s="12">
        <v>40566.9</v>
      </c>
      <c r="H111" s="12">
        <v>44793.2</v>
      </c>
      <c r="I111" s="55">
        <v>51611.9</v>
      </c>
      <c r="J111" s="56">
        <v>55607.3</v>
      </c>
      <c r="K111" s="56">
        <v>61183.8</v>
      </c>
      <c r="L111" s="108">
        <v>65857.399999999994</v>
      </c>
      <c r="M111" s="269">
        <v>66107.100000000006</v>
      </c>
      <c r="N111" s="116">
        <v>70583.600000000006</v>
      </c>
    </row>
    <row r="112" spans="1:14" s="3" customFormat="1">
      <c r="A112" s="601"/>
      <c r="B112" s="667"/>
      <c r="C112" s="244" t="s">
        <v>121</v>
      </c>
      <c r="D112" s="612"/>
      <c r="E112" s="5">
        <v>13883.2</v>
      </c>
      <c r="F112" s="5">
        <v>15934.6</v>
      </c>
      <c r="G112" s="5">
        <v>17558.7</v>
      </c>
      <c r="H112" s="5">
        <v>19227.599999999999</v>
      </c>
      <c r="I112" s="10">
        <v>22008.9</v>
      </c>
      <c r="J112" s="6">
        <v>23592.9</v>
      </c>
      <c r="K112" s="6">
        <v>25574.9</v>
      </c>
      <c r="L112" s="211">
        <v>27346.7</v>
      </c>
      <c r="M112" s="229">
        <v>27124.7</v>
      </c>
      <c r="N112" s="211">
        <v>29261.7</v>
      </c>
    </row>
    <row r="113" spans="1:14" s="3" customFormat="1">
      <c r="A113" s="601"/>
      <c r="B113" s="667"/>
      <c r="C113" s="239" t="s">
        <v>123</v>
      </c>
      <c r="D113" s="612"/>
      <c r="E113" s="7">
        <v>14480.4</v>
      </c>
      <c r="F113" s="7">
        <v>15668.5</v>
      </c>
      <c r="G113" s="7">
        <v>18141.400000000001</v>
      </c>
      <c r="H113" s="7">
        <v>20066.400000000001</v>
      </c>
      <c r="I113" s="10">
        <v>23214.799999999999</v>
      </c>
      <c r="J113" s="6">
        <v>24943.1</v>
      </c>
      <c r="K113" s="6">
        <v>27856.6</v>
      </c>
      <c r="L113" s="116">
        <v>30109.9</v>
      </c>
      <c r="M113" s="76">
        <v>30554.799999999999</v>
      </c>
      <c r="N113" s="116">
        <v>32267.3</v>
      </c>
    </row>
    <row r="114" spans="1:14" s="3" customFormat="1">
      <c r="A114" s="601"/>
      <c r="B114" s="667"/>
      <c r="C114" s="249" t="s">
        <v>125</v>
      </c>
      <c r="D114" s="612"/>
      <c r="E114" s="7">
        <v>2176</v>
      </c>
      <c r="F114" s="7">
        <v>2339.6999999999998</v>
      </c>
      <c r="G114" s="7">
        <v>2584.6</v>
      </c>
      <c r="H114" s="7">
        <v>2909.5</v>
      </c>
      <c r="I114" s="10">
        <v>3413.9</v>
      </c>
      <c r="J114" s="6">
        <v>3780.4</v>
      </c>
      <c r="K114" s="6">
        <v>4080.9</v>
      </c>
      <c r="L114" s="116">
        <v>4388.5</v>
      </c>
      <c r="M114" s="76">
        <v>4380.8999999999996</v>
      </c>
      <c r="N114" s="116">
        <v>4753.2</v>
      </c>
    </row>
    <row r="115" spans="1:14" s="3" customFormat="1">
      <c r="A115" s="601"/>
      <c r="B115" s="667"/>
      <c r="C115" s="239" t="s">
        <v>127</v>
      </c>
      <c r="D115" s="612"/>
      <c r="E115" s="7">
        <v>1920.3</v>
      </c>
      <c r="F115" s="7">
        <v>2112.9</v>
      </c>
      <c r="G115" s="7">
        <v>2330.4</v>
      </c>
      <c r="H115" s="7">
        <v>2619.4</v>
      </c>
      <c r="I115" s="10">
        <v>2995.8</v>
      </c>
      <c r="J115" s="6">
        <v>3295.3</v>
      </c>
      <c r="K115" s="6">
        <v>3635.5</v>
      </c>
      <c r="L115" s="116">
        <v>3939.8</v>
      </c>
      <c r="M115" s="76">
        <v>3940.1</v>
      </c>
      <c r="N115" s="116">
        <v>4214.8</v>
      </c>
    </row>
    <row r="116" spans="1:14" s="3" customFormat="1">
      <c r="A116" s="601"/>
      <c r="B116" s="667"/>
      <c r="C116" s="247" t="s">
        <v>129</v>
      </c>
      <c r="D116" s="612"/>
      <c r="E116" s="13">
        <v>269.60000000000002</v>
      </c>
      <c r="F116" s="12">
        <v>280.10000000000002</v>
      </c>
      <c r="G116" s="12">
        <v>305.8</v>
      </c>
      <c r="H116" s="12">
        <v>321.5</v>
      </c>
      <c r="I116" s="55">
        <v>349.3</v>
      </c>
      <c r="J116" s="6">
        <v>368</v>
      </c>
      <c r="K116" s="6">
        <v>401.3</v>
      </c>
      <c r="L116" s="108">
        <v>434.1</v>
      </c>
      <c r="M116" s="269">
        <v>459.7</v>
      </c>
      <c r="N116" s="108">
        <v>472.4</v>
      </c>
    </row>
    <row r="117" spans="1:14" s="3" customFormat="1">
      <c r="A117" s="602"/>
      <c r="B117" s="668"/>
      <c r="C117" s="580" t="s">
        <v>131</v>
      </c>
      <c r="D117" s="613"/>
      <c r="E117" s="16">
        <v>10319.9</v>
      </c>
      <c r="F117" s="15">
        <v>651.29999999999995</v>
      </c>
      <c r="G117" s="15">
        <v>428.9</v>
      </c>
      <c r="H117" s="15">
        <v>792.6</v>
      </c>
      <c r="I117" s="17">
        <v>401.4</v>
      </c>
      <c r="J117" s="18">
        <v>625.6</v>
      </c>
      <c r="K117" s="18">
        <v>1452.1</v>
      </c>
      <c r="L117" s="109">
        <v>888</v>
      </c>
      <c r="M117" s="227">
        <v>2635.4</v>
      </c>
      <c r="N117" s="109">
        <v>1117.5999999999999</v>
      </c>
    </row>
    <row r="118" spans="1:14" s="3" customFormat="1">
      <c r="A118" s="600">
        <v>25</v>
      </c>
      <c r="B118" s="603" t="s">
        <v>723</v>
      </c>
      <c r="C118" s="251" t="s">
        <v>726</v>
      </c>
      <c r="D118" s="606" t="s">
        <v>722</v>
      </c>
      <c r="E118" s="344">
        <v>316.38888450000002</v>
      </c>
      <c r="F118" s="343">
        <v>347.43376270000005</v>
      </c>
      <c r="G118" s="343">
        <v>381.70359919999993</v>
      </c>
      <c r="H118" s="343">
        <v>418.0187669257221</v>
      </c>
      <c r="I118" s="345">
        <v>444.37944169999997</v>
      </c>
      <c r="J118" s="168">
        <v>527.6745952</v>
      </c>
      <c r="K118" s="346">
        <v>508.32493299999999</v>
      </c>
      <c r="L118" s="344">
        <v>527.01971149999997</v>
      </c>
      <c r="M118" s="347">
        <v>511.8304796999999</v>
      </c>
      <c r="N118" s="343">
        <v>526.04977480000002</v>
      </c>
    </row>
    <row r="119" spans="1:14" s="3" customFormat="1">
      <c r="A119" s="601"/>
      <c r="B119" s="604"/>
      <c r="C119" s="588" t="s">
        <v>732</v>
      </c>
      <c r="D119" s="612"/>
      <c r="E119" s="343">
        <v>147.49346</v>
      </c>
      <c r="F119" s="349">
        <v>164.555431</v>
      </c>
      <c r="G119" s="343">
        <v>159.20959999999999</v>
      </c>
      <c r="H119" s="343">
        <v>173.73187300000001</v>
      </c>
      <c r="I119" s="345">
        <v>183.30194650000001</v>
      </c>
      <c r="J119" s="345">
        <v>203.23105279999999</v>
      </c>
      <c r="K119" s="168">
        <v>182.85122399999997</v>
      </c>
      <c r="L119" s="350">
        <v>209.26183469999998</v>
      </c>
      <c r="M119" s="343">
        <v>200.02932369999999</v>
      </c>
      <c r="N119" s="349">
        <v>207.38105430000005</v>
      </c>
    </row>
    <row r="120" spans="1:14" s="3" customFormat="1">
      <c r="A120" s="601"/>
      <c r="B120" s="604"/>
      <c r="C120" s="588" t="s">
        <v>733</v>
      </c>
      <c r="D120" s="612"/>
      <c r="E120" s="352">
        <v>64.911729999999991</v>
      </c>
      <c r="F120" s="355">
        <v>70.943290000000005</v>
      </c>
      <c r="G120" s="352">
        <v>82.976655999999991</v>
      </c>
      <c r="H120" s="352">
        <v>95.171958000000004</v>
      </c>
      <c r="I120" s="351">
        <v>92.449432500000015</v>
      </c>
      <c r="J120" s="351">
        <v>113.8212963</v>
      </c>
      <c r="K120" s="341">
        <v>109.29612900000001</v>
      </c>
      <c r="L120" s="356">
        <v>109.36588350000001</v>
      </c>
      <c r="M120" s="352">
        <v>109.88087949999999</v>
      </c>
      <c r="N120" s="355">
        <v>110.44550650000001</v>
      </c>
    </row>
    <row r="121" spans="1:14" s="3" customFormat="1">
      <c r="A121" s="601"/>
      <c r="B121" s="604"/>
      <c r="C121" s="554" t="s">
        <v>737</v>
      </c>
      <c r="D121" s="612"/>
      <c r="E121" s="333">
        <v>250.23251000000002</v>
      </c>
      <c r="F121" s="364">
        <v>291.3501</v>
      </c>
      <c r="G121" s="333">
        <v>297.31799999999998</v>
      </c>
      <c r="H121" s="333">
        <v>275.55430000000001</v>
      </c>
      <c r="I121" s="378">
        <v>291.24709000000001</v>
      </c>
      <c r="J121" s="378">
        <v>361.21888999999999</v>
      </c>
      <c r="K121" s="379">
        <v>355.07486</v>
      </c>
      <c r="L121" s="363">
        <v>365.65858009999999</v>
      </c>
      <c r="M121" s="333">
        <v>342.36637999999999</v>
      </c>
      <c r="N121" s="364">
        <v>343.51559999999995</v>
      </c>
    </row>
    <row r="122" spans="1:14" s="3" customFormat="1">
      <c r="A122" s="601"/>
      <c r="B122" s="604"/>
      <c r="C122" s="554" t="s">
        <v>656</v>
      </c>
      <c r="D122" s="612"/>
      <c r="E122" s="333">
        <v>4.7796499999999993</v>
      </c>
      <c r="F122" s="364">
        <v>2.9753000000000003</v>
      </c>
      <c r="G122" s="333">
        <v>4.2038500000000001</v>
      </c>
      <c r="H122" s="333">
        <v>3.2331999999999996</v>
      </c>
      <c r="I122" s="378">
        <v>6.8681999999999999</v>
      </c>
      <c r="J122" s="378">
        <v>6.4489200000000002</v>
      </c>
      <c r="K122" s="379">
        <v>6.9093</v>
      </c>
      <c r="L122" s="363">
        <v>3.3405001000000003</v>
      </c>
      <c r="M122" s="333">
        <v>3.1049000000000002</v>
      </c>
      <c r="N122" s="364">
        <v>2.9327700000000001</v>
      </c>
    </row>
    <row r="123" spans="1:14" s="3" customFormat="1">
      <c r="A123" s="601"/>
      <c r="B123" s="604"/>
      <c r="C123" s="554" t="s">
        <v>655</v>
      </c>
      <c r="D123" s="612"/>
      <c r="E123" s="333">
        <v>3.4003000000000001</v>
      </c>
      <c r="F123" s="364">
        <v>3.7678000000000003</v>
      </c>
      <c r="G123" s="333">
        <v>3.3241300000000003</v>
      </c>
      <c r="H123" s="333">
        <v>7.5716999999999999</v>
      </c>
      <c r="I123" s="378">
        <v>10.489649999999999</v>
      </c>
      <c r="J123" s="378">
        <v>12.781639999999999</v>
      </c>
      <c r="K123" s="379">
        <v>7.44869</v>
      </c>
      <c r="L123" s="363">
        <v>6.7862999999999998</v>
      </c>
      <c r="M123" s="333">
        <v>11.169468</v>
      </c>
      <c r="N123" s="364">
        <v>14.53697</v>
      </c>
    </row>
    <row r="124" spans="1:14" s="3" customFormat="1">
      <c r="A124" s="601"/>
      <c r="B124" s="604"/>
      <c r="C124" s="554" t="s">
        <v>740</v>
      </c>
      <c r="D124" s="612"/>
      <c r="E124" s="399" t="s">
        <v>465</v>
      </c>
      <c r="F124" s="399" t="s">
        <v>465</v>
      </c>
      <c r="G124" s="399" t="s">
        <v>465</v>
      </c>
      <c r="H124" s="399" t="s">
        <v>465</v>
      </c>
      <c r="I124" s="378">
        <v>0.97</v>
      </c>
      <c r="J124" s="378">
        <v>6.8442499999999997</v>
      </c>
      <c r="K124" s="379">
        <v>6.3310000000000004</v>
      </c>
      <c r="L124" s="363">
        <v>13.374000000000001</v>
      </c>
      <c r="M124" s="333">
        <v>9.2490000000000006</v>
      </c>
      <c r="N124" s="364">
        <v>7.6061999999999994</v>
      </c>
    </row>
    <row r="125" spans="1:14" s="3" customFormat="1">
      <c r="A125" s="601"/>
      <c r="B125" s="604"/>
      <c r="C125" s="554" t="s">
        <v>739</v>
      </c>
      <c r="D125" s="612"/>
      <c r="E125" s="343">
        <v>13.813674000000001</v>
      </c>
      <c r="F125" s="349">
        <v>15.3756</v>
      </c>
      <c r="G125" s="343">
        <v>16.820737000000001</v>
      </c>
      <c r="H125" s="343">
        <v>15.503195</v>
      </c>
      <c r="I125" s="345">
        <v>13.2046163</v>
      </c>
      <c r="J125" s="345">
        <v>12.839441999999998</v>
      </c>
      <c r="K125" s="168">
        <v>15.024343</v>
      </c>
      <c r="L125" s="350">
        <v>15.147783099999996</v>
      </c>
      <c r="M125" s="343">
        <v>12.924937099999999</v>
      </c>
      <c r="N125" s="349">
        <v>14.9419229</v>
      </c>
    </row>
    <row r="126" spans="1:14" s="3" customFormat="1">
      <c r="A126" s="602"/>
      <c r="B126" s="605"/>
      <c r="C126" s="554" t="s">
        <v>738</v>
      </c>
      <c r="D126" s="613"/>
      <c r="E126" s="343">
        <v>7.0322149999999999</v>
      </c>
      <c r="F126" s="343">
        <v>7.7930000000000001</v>
      </c>
      <c r="G126" s="343">
        <v>7.8541925999999993</v>
      </c>
      <c r="H126" s="343">
        <v>8.3112000000000013</v>
      </c>
      <c r="I126" s="351">
        <v>8.6683629</v>
      </c>
      <c r="J126" s="351">
        <v>7.6564219999999992</v>
      </c>
      <c r="K126" s="341">
        <v>9.0521550000000008</v>
      </c>
      <c r="L126" s="349">
        <v>8.3565951999999992</v>
      </c>
      <c r="M126" s="348">
        <v>8.8658083000000012</v>
      </c>
      <c r="N126" s="352">
        <v>8.4383572000000004</v>
      </c>
    </row>
    <row r="127" spans="1:14" s="3" customFormat="1" ht="12.75" customHeight="1">
      <c r="A127" s="600">
        <v>26</v>
      </c>
      <c r="B127" s="634" t="s">
        <v>494</v>
      </c>
      <c r="C127" s="252" t="s">
        <v>139</v>
      </c>
      <c r="D127" s="625" t="s">
        <v>140</v>
      </c>
      <c r="E127" s="5">
        <v>241.1</v>
      </c>
      <c r="F127" s="5">
        <v>251.4</v>
      </c>
      <c r="G127" s="5">
        <v>263.39999999999998</v>
      </c>
      <c r="H127" s="5">
        <v>299.3</v>
      </c>
      <c r="I127" s="37">
        <v>291.7</v>
      </c>
      <c r="J127" s="26">
        <v>448</v>
      </c>
      <c r="K127" s="100">
        <v>400</v>
      </c>
      <c r="L127" s="211">
        <v>426.2</v>
      </c>
      <c r="M127" s="229">
        <v>515.20000000000005</v>
      </c>
      <c r="N127" s="116">
        <v>554.20000000000005</v>
      </c>
    </row>
    <row r="128" spans="1:14" s="3" customFormat="1">
      <c r="A128" s="601"/>
      <c r="B128" s="635"/>
      <c r="C128" s="245" t="s">
        <v>144</v>
      </c>
      <c r="D128" s="653"/>
      <c r="E128" s="7">
        <v>45.2</v>
      </c>
      <c r="F128" s="7">
        <v>54.8</v>
      </c>
      <c r="G128" s="7">
        <v>59.7</v>
      </c>
      <c r="H128" s="7">
        <v>57.7</v>
      </c>
      <c r="I128" s="37">
        <v>54.9</v>
      </c>
      <c r="J128" s="9">
        <v>93.2</v>
      </c>
      <c r="K128" s="9">
        <v>92.4</v>
      </c>
      <c r="L128" s="116">
        <v>97.7</v>
      </c>
      <c r="M128" s="76">
        <v>126.6</v>
      </c>
      <c r="N128" s="116">
        <v>119.4</v>
      </c>
    </row>
    <row r="129" spans="1:14" s="3" customFormat="1">
      <c r="A129" s="601"/>
      <c r="B129" s="635"/>
      <c r="C129" s="253" t="s">
        <v>147</v>
      </c>
      <c r="D129" s="626"/>
      <c r="E129" s="11">
        <v>127</v>
      </c>
      <c r="F129" s="11">
        <v>123.1</v>
      </c>
      <c r="G129" s="11">
        <v>123.6</v>
      </c>
      <c r="H129" s="11">
        <v>155</v>
      </c>
      <c r="I129" s="339">
        <v>151.80000000000001</v>
      </c>
      <c r="J129" s="70">
        <v>220.9</v>
      </c>
      <c r="K129" s="70">
        <v>193.1</v>
      </c>
      <c r="L129" s="108">
        <v>207.5</v>
      </c>
      <c r="M129" s="269">
        <v>236.3</v>
      </c>
      <c r="N129" s="108">
        <v>264.8</v>
      </c>
    </row>
    <row r="130" spans="1:14" s="3" customFormat="1">
      <c r="A130" s="601"/>
      <c r="B130" s="635"/>
      <c r="C130" s="245" t="s">
        <v>721</v>
      </c>
      <c r="D130" s="653" t="s">
        <v>149</v>
      </c>
      <c r="E130" s="167">
        <v>9.5</v>
      </c>
      <c r="F130" s="167">
        <v>8.6999999999999993</v>
      </c>
      <c r="G130" s="167">
        <v>8.617915</v>
      </c>
      <c r="H130" s="167">
        <v>11.037907000000001</v>
      </c>
      <c r="I130" s="348">
        <v>10.217898999999999</v>
      </c>
      <c r="J130" s="168">
        <v>15.198772999999999</v>
      </c>
      <c r="K130" s="169">
        <v>14</v>
      </c>
      <c r="L130" s="116">
        <v>14.5</v>
      </c>
      <c r="M130" s="76">
        <v>19.3</v>
      </c>
      <c r="N130" s="116">
        <v>19.600000000000001</v>
      </c>
    </row>
    <row r="131" spans="1:14" s="3" customFormat="1">
      <c r="A131" s="601"/>
      <c r="B131" s="635"/>
      <c r="C131" s="253" t="s">
        <v>151</v>
      </c>
      <c r="D131" s="653"/>
      <c r="E131" s="167">
        <v>0.3</v>
      </c>
      <c r="F131" s="167">
        <v>0.2</v>
      </c>
      <c r="G131" s="167">
        <v>0.238399</v>
      </c>
      <c r="H131" s="167">
        <v>0.24707399999999999</v>
      </c>
      <c r="I131" s="510">
        <v>0.235379</v>
      </c>
      <c r="J131" s="169">
        <v>0.397013</v>
      </c>
      <c r="K131" s="170">
        <v>0.4</v>
      </c>
      <c r="L131" s="116">
        <v>0.3</v>
      </c>
      <c r="M131" s="76">
        <v>0.7</v>
      </c>
      <c r="N131" s="116">
        <v>0.7</v>
      </c>
    </row>
    <row r="132" spans="1:14" s="3" customFormat="1">
      <c r="A132" s="601"/>
      <c r="B132" s="635"/>
      <c r="C132" s="245" t="s">
        <v>153</v>
      </c>
      <c r="D132" s="653"/>
      <c r="E132" s="167">
        <v>0.4</v>
      </c>
      <c r="F132" s="167">
        <v>0.5</v>
      </c>
      <c r="G132" s="167">
        <v>0.45859800000000001</v>
      </c>
      <c r="H132" s="167">
        <v>0.49317499999999997</v>
      </c>
      <c r="I132" s="510">
        <v>0.43881599999999998</v>
      </c>
      <c r="J132" s="169">
        <v>0.73308499999999999</v>
      </c>
      <c r="K132" s="170">
        <v>0.8</v>
      </c>
      <c r="L132" s="116">
        <v>0.8</v>
      </c>
      <c r="M132" s="76">
        <v>1.2</v>
      </c>
      <c r="N132" s="116">
        <v>1</v>
      </c>
    </row>
    <row r="133" spans="1:14" s="3" customFormat="1">
      <c r="A133" s="601"/>
      <c r="B133" s="635"/>
      <c r="C133" s="253" t="s">
        <v>155</v>
      </c>
      <c r="D133" s="653"/>
      <c r="E133" s="167">
        <v>4.5999999999999996</v>
      </c>
      <c r="F133" s="167">
        <v>4.4000000000000004</v>
      </c>
      <c r="G133" s="167">
        <v>3.6594449999999998</v>
      </c>
      <c r="H133" s="167">
        <v>5.2393780000000003</v>
      </c>
      <c r="I133" s="348">
        <v>4.9789640000000004</v>
      </c>
      <c r="J133" s="168">
        <v>7.3634849999999998</v>
      </c>
      <c r="K133" s="170">
        <v>6.6</v>
      </c>
      <c r="L133" s="116">
        <v>7</v>
      </c>
      <c r="M133" s="76">
        <v>9.4</v>
      </c>
      <c r="N133" s="116">
        <v>10</v>
      </c>
    </row>
    <row r="134" spans="1:14" s="3" customFormat="1">
      <c r="A134" s="601"/>
      <c r="B134" s="635"/>
      <c r="C134" s="253" t="s">
        <v>157</v>
      </c>
      <c r="D134" s="653"/>
      <c r="E134" s="340">
        <v>3.7</v>
      </c>
      <c r="F134" s="340">
        <v>3.3</v>
      </c>
      <c r="G134" s="340">
        <v>3.9569570000000001</v>
      </c>
      <c r="H134" s="340">
        <v>4.6872239999999996</v>
      </c>
      <c r="I134" s="354">
        <v>4.3235010000000003</v>
      </c>
      <c r="J134" s="341">
        <v>6.1702649999999997</v>
      </c>
      <c r="K134" s="342">
        <v>5.8</v>
      </c>
      <c r="L134" s="108">
        <v>5.9</v>
      </c>
      <c r="M134" s="269">
        <v>6.9</v>
      </c>
      <c r="N134" s="108">
        <v>7</v>
      </c>
    </row>
    <row r="135" spans="1:14" s="3" customFormat="1">
      <c r="A135" s="601"/>
      <c r="B135" s="635"/>
      <c r="C135" s="253" t="s">
        <v>159</v>
      </c>
      <c r="D135" s="625" t="s">
        <v>140</v>
      </c>
      <c r="E135" s="7">
        <v>17.2</v>
      </c>
      <c r="F135" s="7">
        <v>16.2</v>
      </c>
      <c r="G135" s="7">
        <v>17.5</v>
      </c>
      <c r="H135" s="7">
        <v>20.2</v>
      </c>
      <c r="I135" s="37">
        <v>22.3</v>
      </c>
      <c r="J135" s="9">
        <v>25.8</v>
      </c>
      <c r="K135" s="9">
        <v>27.4</v>
      </c>
      <c r="L135" s="116">
        <v>30.6</v>
      </c>
      <c r="M135" s="76">
        <v>33</v>
      </c>
      <c r="N135" s="116">
        <v>33.700000000000003</v>
      </c>
    </row>
    <row r="136" spans="1:14" s="3" customFormat="1">
      <c r="A136" s="601"/>
      <c r="B136" s="635"/>
      <c r="C136" s="245" t="s">
        <v>161</v>
      </c>
      <c r="D136" s="653"/>
      <c r="E136" s="7">
        <v>6.5</v>
      </c>
      <c r="F136" s="7">
        <v>5.5</v>
      </c>
      <c r="G136" s="7">
        <v>6.3</v>
      </c>
      <c r="H136" s="7">
        <v>7</v>
      </c>
      <c r="I136" s="37">
        <v>7.7</v>
      </c>
      <c r="J136" s="9">
        <v>8.9</v>
      </c>
      <c r="K136" s="9">
        <v>9.4</v>
      </c>
      <c r="L136" s="116">
        <v>10.199999999999999</v>
      </c>
      <c r="M136" s="76">
        <v>10.9</v>
      </c>
      <c r="N136" s="116">
        <v>10.9</v>
      </c>
    </row>
    <row r="137" spans="1:14" s="3" customFormat="1">
      <c r="A137" s="601"/>
      <c r="B137" s="635"/>
      <c r="C137" s="253" t="s">
        <v>163</v>
      </c>
      <c r="D137" s="626"/>
      <c r="E137" s="7">
        <v>365.8</v>
      </c>
      <c r="F137" s="7">
        <v>529.9</v>
      </c>
      <c r="G137" s="7">
        <v>588</v>
      </c>
      <c r="H137" s="7">
        <v>667</v>
      </c>
      <c r="I137" s="37">
        <v>765.4</v>
      </c>
      <c r="J137" s="9">
        <v>874.4</v>
      </c>
      <c r="K137" s="9">
        <v>891.5</v>
      </c>
      <c r="L137" s="116">
        <v>919.5</v>
      </c>
      <c r="M137" s="76">
        <v>902.4</v>
      </c>
      <c r="N137" s="116">
        <v>1074.2</v>
      </c>
    </row>
    <row r="138" spans="1:14" s="3" customFormat="1">
      <c r="A138" s="601"/>
      <c r="B138" s="635"/>
      <c r="C138" s="245" t="s">
        <v>165</v>
      </c>
      <c r="D138" s="585" t="s">
        <v>561</v>
      </c>
      <c r="E138" s="35">
        <v>53.6</v>
      </c>
      <c r="F138" s="35">
        <v>69.400000000000006</v>
      </c>
      <c r="G138" s="35">
        <v>56.6</v>
      </c>
      <c r="H138" s="35">
        <v>63.2</v>
      </c>
      <c r="I138" s="21">
        <v>72.2</v>
      </c>
      <c r="J138" s="21">
        <v>100.6</v>
      </c>
      <c r="K138" s="99">
        <v>119</v>
      </c>
      <c r="L138" s="109">
        <v>96.7</v>
      </c>
      <c r="M138" s="109">
        <v>151.9</v>
      </c>
      <c r="N138" s="109">
        <v>178.7</v>
      </c>
    </row>
    <row r="139" spans="1:14" s="3" customFormat="1">
      <c r="A139" s="601"/>
      <c r="B139" s="635"/>
      <c r="C139" s="253" t="s">
        <v>168</v>
      </c>
      <c r="D139" s="625" t="s">
        <v>140</v>
      </c>
      <c r="E139" s="7">
        <v>328.5</v>
      </c>
      <c r="F139" s="7">
        <v>402.5</v>
      </c>
      <c r="G139" s="7">
        <v>432.8</v>
      </c>
      <c r="H139" s="7">
        <v>350.2</v>
      </c>
      <c r="I139" s="8">
        <v>470</v>
      </c>
      <c r="J139" s="9">
        <v>195.6</v>
      </c>
      <c r="K139" s="9">
        <v>475.4</v>
      </c>
      <c r="L139" s="116">
        <v>236.9</v>
      </c>
      <c r="M139" s="76">
        <v>446.4</v>
      </c>
      <c r="N139" s="116">
        <v>424.1</v>
      </c>
    </row>
    <row r="140" spans="1:14" s="3" customFormat="1">
      <c r="A140" s="601"/>
      <c r="B140" s="635"/>
      <c r="C140" s="245" t="s">
        <v>170</v>
      </c>
      <c r="D140" s="653"/>
      <c r="E140" s="7">
        <v>319.3</v>
      </c>
      <c r="F140" s="7">
        <v>392.3</v>
      </c>
      <c r="G140" s="7">
        <v>418.8</v>
      </c>
      <c r="H140" s="7">
        <v>331.5</v>
      </c>
      <c r="I140" s="37">
        <v>439.5</v>
      </c>
      <c r="J140" s="9">
        <v>183.5</v>
      </c>
      <c r="K140" s="9">
        <v>459.1</v>
      </c>
      <c r="L140" s="116">
        <v>230.2</v>
      </c>
      <c r="M140" s="76">
        <v>429.2</v>
      </c>
      <c r="N140" s="116">
        <v>402.4</v>
      </c>
    </row>
    <row r="141" spans="1:14" s="3" customFormat="1">
      <c r="A141" s="601"/>
      <c r="B141" s="635"/>
      <c r="C141" s="554" t="s">
        <v>656</v>
      </c>
      <c r="D141" s="653"/>
      <c r="E141" s="102">
        <v>4.3196000000000003</v>
      </c>
      <c r="F141" s="102">
        <v>4.3628999999999998</v>
      </c>
      <c r="G141" s="102">
        <v>5.9251000000000005</v>
      </c>
      <c r="H141" s="102">
        <v>4.4074</v>
      </c>
      <c r="I141" s="8">
        <v>8.4727399999999999</v>
      </c>
      <c r="J141" s="26">
        <v>2.4428749999999999</v>
      </c>
      <c r="K141" s="26">
        <v>6.4831000000000003</v>
      </c>
      <c r="L141" s="333">
        <v>1.6936</v>
      </c>
      <c r="M141" s="361">
        <v>2.3549000000000002</v>
      </c>
      <c r="N141" s="333">
        <v>2.5119000000000002</v>
      </c>
    </row>
    <row r="142" spans="1:14" s="3" customFormat="1">
      <c r="A142" s="601"/>
      <c r="B142" s="635"/>
      <c r="C142" s="554" t="s">
        <v>655</v>
      </c>
      <c r="D142" s="653"/>
      <c r="E142" s="102">
        <v>4.3490000000000002</v>
      </c>
      <c r="F142" s="102">
        <v>4.3391999999999999</v>
      </c>
      <c r="G142" s="102">
        <v>5.9336000000000002</v>
      </c>
      <c r="H142" s="102">
        <v>10.10975</v>
      </c>
      <c r="I142" s="8">
        <v>18.757630000000002</v>
      </c>
      <c r="J142" s="26">
        <v>3.2903000000000002</v>
      </c>
      <c r="K142" s="26">
        <v>7.8862100000000002</v>
      </c>
      <c r="L142" s="333">
        <v>3.4947300000000001</v>
      </c>
      <c r="M142" s="361">
        <v>9.9716000000000005</v>
      </c>
      <c r="N142" s="333">
        <v>13.262499999999999</v>
      </c>
    </row>
    <row r="143" spans="1:14" s="3" customFormat="1">
      <c r="A143" s="601"/>
      <c r="B143" s="635"/>
      <c r="C143" s="554" t="s">
        <v>740</v>
      </c>
      <c r="D143" s="653"/>
      <c r="E143" s="399" t="s">
        <v>465</v>
      </c>
      <c r="F143" s="399" t="s">
        <v>465</v>
      </c>
      <c r="G143" s="399" t="s">
        <v>465</v>
      </c>
      <c r="H143" s="399" t="s">
        <v>465</v>
      </c>
      <c r="I143" s="8">
        <v>0.73499999999999999</v>
      </c>
      <c r="J143" s="26">
        <v>5.2320559999999992</v>
      </c>
      <c r="K143" s="26">
        <v>0.86609999999999998</v>
      </c>
      <c r="L143" s="333">
        <v>1.0199</v>
      </c>
      <c r="M143" s="361">
        <v>4.6933999999999996</v>
      </c>
      <c r="N143" s="333">
        <v>5.2751999999999999</v>
      </c>
    </row>
    <row r="144" spans="1:14" s="3" customFormat="1">
      <c r="A144" s="601"/>
      <c r="B144" s="635"/>
      <c r="C144" s="245" t="s">
        <v>172</v>
      </c>
      <c r="D144" s="653"/>
      <c r="E144" s="7">
        <v>186</v>
      </c>
      <c r="F144" s="7">
        <v>201.6</v>
      </c>
      <c r="G144" s="7">
        <v>245.9</v>
      </c>
      <c r="H144" s="7">
        <v>191.6</v>
      </c>
      <c r="I144" s="37">
        <v>161.5</v>
      </c>
      <c r="J144" s="9">
        <v>163.80000000000001</v>
      </c>
      <c r="K144" s="9">
        <v>164.1</v>
      </c>
      <c r="L144" s="116">
        <v>120.8</v>
      </c>
      <c r="M144" s="76">
        <v>168.4</v>
      </c>
      <c r="N144" s="116">
        <v>192.1</v>
      </c>
    </row>
    <row r="145" spans="1:14" s="3" customFormat="1">
      <c r="A145" s="602"/>
      <c r="B145" s="636"/>
      <c r="C145" s="254" t="s">
        <v>174</v>
      </c>
      <c r="D145" s="626"/>
      <c r="E145" s="13">
        <v>91.2</v>
      </c>
      <c r="F145" s="12">
        <v>99.1</v>
      </c>
      <c r="G145" s="12">
        <v>99</v>
      </c>
      <c r="H145" s="12">
        <v>101.9</v>
      </c>
      <c r="I145" s="339">
        <v>104.9</v>
      </c>
      <c r="J145" s="9">
        <v>72.3</v>
      </c>
      <c r="K145" s="70">
        <v>93.6</v>
      </c>
      <c r="L145" s="108">
        <v>80.599999999999994</v>
      </c>
      <c r="M145" s="269">
        <v>99.8</v>
      </c>
      <c r="N145" s="116">
        <v>98.9</v>
      </c>
    </row>
    <row r="146" spans="1:14" s="3" customFormat="1" ht="14.25" customHeight="1">
      <c r="A146" s="600">
        <v>27</v>
      </c>
      <c r="B146" s="654" t="s">
        <v>792</v>
      </c>
      <c r="C146" s="255" t="s">
        <v>69</v>
      </c>
      <c r="D146" s="627" t="s">
        <v>557</v>
      </c>
      <c r="E146" s="172">
        <v>6481.3044131564893</v>
      </c>
      <c r="F146" s="171">
        <v>8777.2936028530185</v>
      </c>
      <c r="G146" s="171">
        <v>9821.3346385422628</v>
      </c>
      <c r="H146" s="171">
        <v>10443.69100383936</v>
      </c>
      <c r="I146" s="173">
        <v>14402.937633442312</v>
      </c>
      <c r="J146" s="174">
        <v>14803.219125559152</v>
      </c>
      <c r="K146" s="185">
        <v>15663.774977236479</v>
      </c>
      <c r="L146" s="109">
        <v>20963.174973682875</v>
      </c>
      <c r="M146" s="400">
        <v>26512.795534871628</v>
      </c>
      <c r="N146" s="172">
        <v>30072.562467555352</v>
      </c>
    </row>
    <row r="147" spans="1:14" s="3" customFormat="1">
      <c r="A147" s="601"/>
      <c r="B147" s="635"/>
      <c r="C147" s="241" t="s">
        <v>177</v>
      </c>
      <c r="D147" s="675"/>
      <c r="E147" s="172">
        <v>4120.1123482186995</v>
      </c>
      <c r="F147" s="171">
        <v>5686.3087517965796</v>
      </c>
      <c r="G147" s="171">
        <v>5787.0247913284793</v>
      </c>
      <c r="H147" s="171">
        <v>6099.7554986332898</v>
      </c>
      <c r="I147" s="175">
        <v>9271.2859984964889</v>
      </c>
      <c r="J147" s="174">
        <v>8154.5636265032599</v>
      </c>
      <c r="K147" s="185">
        <v>8711.4143857245872</v>
      </c>
      <c r="L147" s="109">
        <v>12098.799338895722</v>
      </c>
      <c r="M147" s="400">
        <v>15348.618469887053</v>
      </c>
      <c r="N147" s="172">
        <v>17301.986859967776</v>
      </c>
    </row>
    <row r="148" spans="1:14" s="3" customFormat="1">
      <c r="A148" s="601"/>
      <c r="B148" s="635"/>
      <c r="C148" s="244" t="s">
        <v>179</v>
      </c>
      <c r="D148" s="675"/>
      <c r="E148" s="176">
        <v>931.51056758660002</v>
      </c>
      <c r="F148" s="176">
        <v>2145.6404131157396</v>
      </c>
      <c r="G148" s="176">
        <v>1722.62838941514</v>
      </c>
      <c r="H148" s="176">
        <v>1461.12494117962</v>
      </c>
      <c r="I148" s="173">
        <v>1081.7377236005</v>
      </c>
      <c r="J148" s="177">
        <v>952.49167696188397</v>
      </c>
      <c r="K148" s="183">
        <v>1612.62727374781</v>
      </c>
      <c r="L148" s="211">
        <v>3880.5671557936871</v>
      </c>
      <c r="M148" s="401">
        <v>5312.4158130446831</v>
      </c>
      <c r="N148" s="402">
        <v>6832.9669354799389</v>
      </c>
    </row>
    <row r="149" spans="1:14" s="3" customFormat="1">
      <c r="A149" s="601"/>
      <c r="B149" s="635"/>
      <c r="C149" s="239" t="s">
        <v>182</v>
      </c>
      <c r="D149" s="675"/>
      <c r="E149" s="178">
        <v>1694.9584366522001</v>
      </c>
      <c r="F149" s="178">
        <v>2172.3241970440999</v>
      </c>
      <c r="G149" s="178">
        <v>2255.6360725320801</v>
      </c>
      <c r="H149" s="178">
        <v>3273.7056076693198</v>
      </c>
      <c r="I149" s="173">
        <v>6467.45747344151</v>
      </c>
      <c r="J149" s="177">
        <v>5863.5794581854498</v>
      </c>
      <c r="K149" s="183">
        <v>5891.2826834478201</v>
      </c>
      <c r="L149" s="116">
        <v>6685.6081833337885</v>
      </c>
      <c r="M149" s="403">
        <v>7914.1689179337836</v>
      </c>
      <c r="N149" s="402">
        <v>8189.4575999999997</v>
      </c>
    </row>
    <row r="150" spans="1:14" s="3" customFormat="1">
      <c r="A150" s="601"/>
      <c r="B150" s="635"/>
      <c r="C150" s="249" t="s">
        <v>184</v>
      </c>
      <c r="D150" s="675"/>
      <c r="E150" s="178">
        <v>164.39113089999998</v>
      </c>
      <c r="F150" s="178">
        <v>273.43241230000001</v>
      </c>
      <c r="G150" s="178">
        <v>430.65551279900001</v>
      </c>
      <c r="H150" s="178">
        <v>770.940135919402</v>
      </c>
      <c r="I150" s="173">
        <v>1125.1850245237499</v>
      </c>
      <c r="J150" s="177">
        <v>834.98948444099005</v>
      </c>
      <c r="K150" s="183">
        <v>722.82049829999994</v>
      </c>
      <c r="L150" s="116">
        <v>897.80432180842718</v>
      </c>
      <c r="M150" s="403">
        <v>953.25826626722255</v>
      </c>
      <c r="N150" s="402">
        <v>980.48780065476183</v>
      </c>
    </row>
    <row r="151" spans="1:14" s="3" customFormat="1">
      <c r="A151" s="601"/>
      <c r="B151" s="635"/>
      <c r="C151" s="239" t="s">
        <v>186</v>
      </c>
      <c r="D151" s="675"/>
      <c r="E151" s="179">
        <v>1329.2522130798993</v>
      </c>
      <c r="F151" s="180">
        <v>1094.9117293367408</v>
      </c>
      <c r="G151" s="180">
        <v>1378.1048165822585</v>
      </c>
      <c r="H151" s="180">
        <v>593.98481386494859</v>
      </c>
      <c r="I151" s="181">
        <v>596.90577693072919</v>
      </c>
      <c r="J151" s="182">
        <v>503.50300691493612</v>
      </c>
      <c r="K151" s="184">
        <v>484.68393022895725</v>
      </c>
      <c r="L151" s="230">
        <v>634.81967795981836</v>
      </c>
      <c r="M151" s="404">
        <v>1168.7754726413641</v>
      </c>
      <c r="N151" s="405">
        <v>1299.0745238330746</v>
      </c>
    </row>
    <row r="152" spans="1:14" s="3" customFormat="1">
      <c r="A152" s="601"/>
      <c r="B152" s="635"/>
      <c r="C152" s="580" t="s">
        <v>188</v>
      </c>
      <c r="D152" s="675"/>
      <c r="E152" s="172">
        <v>1617.1497460230901</v>
      </c>
      <c r="F152" s="171">
        <v>2272.7522698612902</v>
      </c>
      <c r="G152" s="171">
        <v>3012.0559937694102</v>
      </c>
      <c r="H152" s="171">
        <v>3212.76692569637</v>
      </c>
      <c r="I152" s="175">
        <v>4042.6807424030003</v>
      </c>
      <c r="J152" s="174">
        <v>5320.1927651026299</v>
      </c>
      <c r="K152" s="185">
        <v>5210.0883523091024</v>
      </c>
      <c r="L152" s="109">
        <v>6780.3472692131681</v>
      </c>
      <c r="M152" s="400">
        <v>8635.0694096426432</v>
      </c>
      <c r="N152" s="172">
        <v>9873.6036970450859</v>
      </c>
    </row>
    <row r="153" spans="1:14" s="3" customFormat="1">
      <c r="A153" s="601"/>
      <c r="B153" s="635"/>
      <c r="C153" s="244" t="s">
        <v>190</v>
      </c>
      <c r="D153" s="675"/>
      <c r="E153" s="176">
        <v>638.1946374646551</v>
      </c>
      <c r="F153" s="176">
        <v>821.41186020118994</v>
      </c>
      <c r="G153" s="176">
        <v>1001.046507839</v>
      </c>
      <c r="H153" s="176">
        <v>1058.6657452351051</v>
      </c>
      <c r="I153" s="173">
        <v>1331.8839439292251</v>
      </c>
      <c r="J153" s="177">
        <v>3158.5430942182297</v>
      </c>
      <c r="K153" s="183">
        <v>2908.5122463791204</v>
      </c>
      <c r="L153" s="211">
        <v>3281.6985835636742</v>
      </c>
      <c r="M153" s="401">
        <v>4451.0569659221574</v>
      </c>
      <c r="N153" s="402">
        <v>5065.9116075881802</v>
      </c>
    </row>
    <row r="154" spans="1:14" s="3" customFormat="1">
      <c r="A154" s="601"/>
      <c r="B154" s="635"/>
      <c r="C154" s="239" t="s">
        <v>192</v>
      </c>
      <c r="D154" s="675"/>
      <c r="E154" s="178">
        <v>210.82662971939999</v>
      </c>
      <c r="F154" s="178">
        <v>196.28636170312001</v>
      </c>
      <c r="G154" s="178">
        <v>205.68084418851001</v>
      </c>
      <c r="H154" s="178">
        <v>283.86043332766997</v>
      </c>
      <c r="I154" s="173">
        <v>312.18444869253301</v>
      </c>
      <c r="J154" s="177">
        <v>316.859233990961</v>
      </c>
      <c r="K154" s="183">
        <v>338.96410873914482</v>
      </c>
      <c r="L154" s="116">
        <v>340.34601940505058</v>
      </c>
      <c r="M154" s="403">
        <v>383.92643527877829</v>
      </c>
      <c r="N154" s="402">
        <v>431.44126226130027</v>
      </c>
    </row>
    <row r="155" spans="1:14" s="3" customFormat="1">
      <c r="A155" s="601"/>
      <c r="B155" s="635"/>
      <c r="C155" s="249" t="s">
        <v>194</v>
      </c>
      <c r="D155" s="675"/>
      <c r="E155" s="178">
        <v>138.14052172630002</v>
      </c>
      <c r="F155" s="178">
        <v>201.46800325394</v>
      </c>
      <c r="G155" s="178">
        <v>204.28217462313</v>
      </c>
      <c r="H155" s="178">
        <v>226.32649067535999</v>
      </c>
      <c r="I155" s="173">
        <v>276.87918908409404</v>
      </c>
      <c r="J155" s="177">
        <v>288.72067976784001</v>
      </c>
      <c r="K155" s="183">
        <v>333.9614586098204</v>
      </c>
      <c r="L155" s="116">
        <v>426.48553107861085</v>
      </c>
      <c r="M155" s="403">
        <v>519.19444349313255</v>
      </c>
      <c r="N155" s="402">
        <v>516.41024645771313</v>
      </c>
    </row>
    <row r="156" spans="1:14" s="3" customFormat="1">
      <c r="A156" s="601"/>
      <c r="B156" s="635"/>
      <c r="C156" s="239" t="s">
        <v>196</v>
      </c>
      <c r="D156" s="675"/>
      <c r="E156" s="178">
        <v>26.174510900000001</v>
      </c>
      <c r="F156" s="178">
        <v>39.525136700000004</v>
      </c>
      <c r="G156" s="178">
        <v>42.007056849999998</v>
      </c>
      <c r="H156" s="178">
        <v>59.507199800000002</v>
      </c>
      <c r="I156" s="173">
        <v>71.3734283</v>
      </c>
      <c r="J156" s="177">
        <v>62.916998800000002</v>
      </c>
      <c r="K156" s="183">
        <v>67.485646099999997</v>
      </c>
      <c r="L156" s="116">
        <v>75.615550609479683</v>
      </c>
      <c r="M156" s="403">
        <v>71.655363269477874</v>
      </c>
      <c r="N156" s="402">
        <v>59.802686246311119</v>
      </c>
    </row>
    <row r="157" spans="1:14" s="3" customFormat="1">
      <c r="A157" s="601"/>
      <c r="B157" s="635"/>
      <c r="C157" s="249" t="s">
        <v>198</v>
      </c>
      <c r="D157" s="675"/>
      <c r="E157" s="178">
        <v>52.159347676951299</v>
      </c>
      <c r="F157" s="178">
        <v>33.200807774474399</v>
      </c>
      <c r="G157" s="178">
        <v>40.067267959479494</v>
      </c>
      <c r="H157" s="178">
        <v>40.777333149710003</v>
      </c>
      <c r="I157" s="173">
        <v>59.1182216081639</v>
      </c>
      <c r="J157" s="177">
        <v>67.027342512869097</v>
      </c>
      <c r="K157" s="183">
        <v>67.24928430783001</v>
      </c>
      <c r="L157" s="116">
        <v>73.78732453921036</v>
      </c>
      <c r="M157" s="403">
        <v>79.630029017066718</v>
      </c>
      <c r="N157" s="402">
        <v>79.978541631515213</v>
      </c>
    </row>
    <row r="158" spans="1:14" s="3" customFormat="1">
      <c r="A158" s="601"/>
      <c r="B158" s="635"/>
      <c r="C158" s="239" t="s">
        <v>200</v>
      </c>
      <c r="D158" s="675"/>
      <c r="E158" s="178">
        <v>50.946592098023402</v>
      </c>
      <c r="F158" s="178">
        <v>65.479281203430006</v>
      </c>
      <c r="G158" s="178">
        <v>95.910462195820003</v>
      </c>
      <c r="H158" s="178">
        <v>95.67418293002001</v>
      </c>
      <c r="I158" s="173">
        <v>94.975768938957998</v>
      </c>
      <c r="J158" s="177">
        <v>109.316651087803</v>
      </c>
      <c r="K158" s="183">
        <v>112.06952124250233</v>
      </c>
      <c r="L158" s="116">
        <v>142.4786854304198</v>
      </c>
      <c r="M158" s="403">
        <v>149.35161970913208</v>
      </c>
      <c r="N158" s="402">
        <v>89.352497947115467</v>
      </c>
    </row>
    <row r="159" spans="1:14" s="3" customFormat="1">
      <c r="A159" s="601"/>
      <c r="B159" s="635"/>
      <c r="C159" s="249" t="s">
        <v>202</v>
      </c>
      <c r="D159" s="675"/>
      <c r="E159" s="178">
        <v>37.598580463600001</v>
      </c>
      <c r="F159" s="178">
        <v>54.253750089549996</v>
      </c>
      <c r="G159" s="178">
        <v>88.775853065220005</v>
      </c>
      <c r="H159" s="178">
        <v>73.460764381369998</v>
      </c>
      <c r="I159" s="173">
        <v>67.057753451756497</v>
      </c>
      <c r="J159" s="177">
        <v>72.62080989196599</v>
      </c>
      <c r="K159" s="183">
        <v>88.658544469306435</v>
      </c>
      <c r="L159" s="116">
        <v>91.277756296074074</v>
      </c>
      <c r="M159" s="403">
        <v>96.740065285416932</v>
      </c>
      <c r="N159" s="402">
        <v>114.06110881741249</v>
      </c>
    </row>
    <row r="160" spans="1:14" s="3" customFormat="1">
      <c r="A160" s="601"/>
      <c r="B160" s="635"/>
      <c r="C160" s="239" t="s">
        <v>204</v>
      </c>
      <c r="D160" s="675"/>
      <c r="E160" s="178">
        <v>22.202283668899998</v>
      </c>
      <c r="F160" s="178">
        <v>45.30252620001</v>
      </c>
      <c r="G160" s="178">
        <v>62.941930563989999</v>
      </c>
      <c r="H160" s="178">
        <v>53.552264319989995</v>
      </c>
      <c r="I160" s="173">
        <v>59.766684821000005</v>
      </c>
      <c r="J160" s="177">
        <v>55.872262447424902</v>
      </c>
      <c r="K160" s="183">
        <v>123.05160909999999</v>
      </c>
      <c r="L160" s="116">
        <v>123.10962999923599</v>
      </c>
      <c r="M160" s="403">
        <v>175.2126506633208</v>
      </c>
      <c r="N160" s="402">
        <v>219.6611</v>
      </c>
    </row>
    <row r="161" spans="1:14" s="3" customFormat="1">
      <c r="A161" s="601"/>
      <c r="B161" s="635"/>
      <c r="C161" s="249" t="s">
        <v>206</v>
      </c>
      <c r="D161" s="675"/>
      <c r="E161" s="178">
        <v>140.61384952789999</v>
      </c>
      <c r="F161" s="178">
        <v>109.53206622946</v>
      </c>
      <c r="G161" s="178">
        <v>120.4646274002</v>
      </c>
      <c r="H161" s="178">
        <v>126.85416941533001</v>
      </c>
      <c r="I161" s="173">
        <v>311.86311689954499</v>
      </c>
      <c r="J161" s="177">
        <v>305.41496793951001</v>
      </c>
      <c r="K161" s="183">
        <v>243.93844445365252</v>
      </c>
      <c r="L161" s="116">
        <v>284.29619518053823</v>
      </c>
      <c r="M161" s="403">
        <v>362.43212166121293</v>
      </c>
      <c r="N161" s="402">
        <v>389.9467312194829</v>
      </c>
    </row>
    <row r="162" spans="1:14" s="3" customFormat="1">
      <c r="A162" s="601"/>
      <c r="B162" s="635"/>
      <c r="C162" s="239" t="s">
        <v>208</v>
      </c>
      <c r="D162" s="675"/>
      <c r="E162" s="178">
        <v>144.46358821290002</v>
      </c>
      <c r="F162" s="178">
        <v>204.57927207899999</v>
      </c>
      <c r="G162" s="178">
        <v>362.20857406181</v>
      </c>
      <c r="H162" s="178">
        <v>330.73691874579998</v>
      </c>
      <c r="I162" s="173">
        <v>366.53959606491003</v>
      </c>
      <c r="J162" s="177">
        <v>315.711403665587</v>
      </c>
      <c r="K162" s="183">
        <v>237.48220159162432</v>
      </c>
      <c r="L162" s="116">
        <v>347.76048727130058</v>
      </c>
      <c r="M162" s="403">
        <v>548.09746734386476</v>
      </c>
      <c r="N162" s="402">
        <v>636.42742618234593</v>
      </c>
    </row>
    <row r="163" spans="1:14" s="3" customFormat="1">
      <c r="A163" s="601"/>
      <c r="B163" s="635"/>
      <c r="C163" s="240" t="s">
        <v>210</v>
      </c>
      <c r="D163" s="675"/>
      <c r="E163" s="178">
        <v>22.366259546400002</v>
      </c>
      <c r="F163" s="178">
        <v>296.28451840000002</v>
      </c>
      <c r="G163" s="178">
        <v>508.08664552348</v>
      </c>
      <c r="H163" s="178">
        <v>563.53119685372496</v>
      </c>
      <c r="I163" s="173">
        <v>676.74799232943496</v>
      </c>
      <c r="J163" s="177">
        <v>138.139883240285</v>
      </c>
      <c r="K163" s="183">
        <v>345.23023056756483</v>
      </c>
      <c r="L163" s="116">
        <v>1177.9534042414332</v>
      </c>
      <c r="M163" s="403">
        <v>1328.8744390837874</v>
      </c>
      <c r="N163" s="402">
        <v>1641.6217908529975</v>
      </c>
    </row>
    <row r="164" spans="1:14" s="3" customFormat="1">
      <c r="A164" s="601"/>
      <c r="B164" s="635"/>
      <c r="C164" s="249" t="s">
        <v>186</v>
      </c>
      <c r="D164" s="675"/>
      <c r="E164" s="179">
        <v>133.46294501806051</v>
      </c>
      <c r="F164" s="180">
        <v>205.42868602711542</v>
      </c>
      <c r="G164" s="180">
        <v>280.58404949877058</v>
      </c>
      <c r="H164" s="180">
        <v>299.82022686229038</v>
      </c>
      <c r="I164" s="181">
        <v>414.29059828337995</v>
      </c>
      <c r="J164" s="182">
        <v>429.04943754015403</v>
      </c>
      <c r="K164" s="184">
        <v>343.48505674853641</v>
      </c>
      <c r="L164" s="108">
        <v>415.5381015981402</v>
      </c>
      <c r="M164" s="406">
        <v>468.89780891529517</v>
      </c>
      <c r="N164" s="407">
        <v>628.98869784071212</v>
      </c>
    </row>
    <row r="165" spans="1:14" s="3" customFormat="1">
      <c r="A165" s="602"/>
      <c r="B165" s="636"/>
      <c r="C165" s="580" t="s">
        <v>213</v>
      </c>
      <c r="D165" s="628"/>
      <c r="E165" s="172">
        <v>744.04231891469999</v>
      </c>
      <c r="F165" s="171">
        <v>818.23258119514901</v>
      </c>
      <c r="G165" s="171">
        <v>1022.253853444373</v>
      </c>
      <c r="H165" s="171">
        <v>1131.1685795096998</v>
      </c>
      <c r="I165" s="175">
        <v>1088.970892542822</v>
      </c>
      <c r="J165" s="174">
        <v>1328.4627339532619</v>
      </c>
      <c r="K165" s="185">
        <v>1742.2722392027888</v>
      </c>
      <c r="L165" s="109">
        <v>2084.0283655739827</v>
      </c>
      <c r="M165" s="400">
        <v>2529.1076553419325</v>
      </c>
      <c r="N165" s="172">
        <v>2896.9719105424915</v>
      </c>
    </row>
    <row r="166" spans="1:14" s="3" customFormat="1" ht="12.75" customHeight="1">
      <c r="A166" s="600">
        <v>28</v>
      </c>
      <c r="B166" s="634" t="s">
        <v>495</v>
      </c>
      <c r="C166" s="244" t="s">
        <v>215</v>
      </c>
      <c r="D166" s="583" t="s">
        <v>562</v>
      </c>
      <c r="E166" s="5">
        <v>25.2</v>
      </c>
      <c r="F166" s="5">
        <v>32</v>
      </c>
      <c r="G166" s="5">
        <v>29.9</v>
      </c>
      <c r="H166" s="5">
        <v>30.1</v>
      </c>
      <c r="I166" s="10">
        <v>25.3</v>
      </c>
      <c r="J166" s="9">
        <v>24.2</v>
      </c>
      <c r="K166" s="52">
        <v>35.5</v>
      </c>
      <c r="L166" s="211">
        <v>48.1</v>
      </c>
      <c r="M166" s="229">
        <v>51.4</v>
      </c>
      <c r="N166" s="116">
        <v>55.799399999999999</v>
      </c>
    </row>
    <row r="167" spans="1:14" s="3" customFormat="1">
      <c r="A167" s="601"/>
      <c r="B167" s="635"/>
      <c r="C167" s="239" t="s">
        <v>219</v>
      </c>
      <c r="D167" s="259" t="s">
        <v>220</v>
      </c>
      <c r="E167" s="40">
        <v>2181.4</v>
      </c>
      <c r="F167" s="40">
        <v>2548.9</v>
      </c>
      <c r="G167" s="40">
        <v>3636</v>
      </c>
      <c r="H167" s="40">
        <v>5128.8999999999996</v>
      </c>
      <c r="I167" s="39">
        <v>7405.3</v>
      </c>
      <c r="J167" s="58">
        <v>8769.2999999999993</v>
      </c>
      <c r="K167" s="51">
        <v>8249.7999999999993</v>
      </c>
      <c r="L167" s="217">
        <v>7624</v>
      </c>
      <c r="M167" s="275">
        <v>6388.6</v>
      </c>
      <c r="N167" s="217">
        <v>6876.1</v>
      </c>
    </row>
    <row r="168" spans="1:14" s="3" customFormat="1">
      <c r="A168" s="601"/>
      <c r="B168" s="635"/>
      <c r="C168" s="249" t="s">
        <v>223</v>
      </c>
      <c r="D168" s="653" t="s">
        <v>140</v>
      </c>
      <c r="E168" s="7">
        <v>140.69999999999999</v>
      </c>
      <c r="F168" s="7">
        <v>116.4</v>
      </c>
      <c r="G168" s="7">
        <v>157.19999999999999</v>
      </c>
      <c r="H168" s="7">
        <v>76.400000000000006</v>
      </c>
      <c r="I168" s="10">
        <v>71.900000000000006</v>
      </c>
      <c r="J168" s="9">
        <v>47.3</v>
      </c>
      <c r="K168" s="9">
        <v>34.1</v>
      </c>
      <c r="L168" s="116">
        <v>55.2</v>
      </c>
      <c r="M168" s="76">
        <v>80.7</v>
      </c>
      <c r="N168" s="116">
        <v>47.5</v>
      </c>
    </row>
    <row r="169" spans="1:14" s="3" customFormat="1">
      <c r="A169" s="601"/>
      <c r="B169" s="635"/>
      <c r="C169" s="239" t="s">
        <v>225</v>
      </c>
      <c r="D169" s="653"/>
      <c r="E169" s="7">
        <v>727</v>
      </c>
      <c r="F169" s="7">
        <v>658.7</v>
      </c>
      <c r="G169" s="7">
        <v>484.4</v>
      </c>
      <c r="H169" s="7">
        <v>161.69999999999999</v>
      </c>
      <c r="I169" s="10">
        <v>303</v>
      </c>
      <c r="J169" s="9">
        <v>183.5</v>
      </c>
      <c r="K169" s="9">
        <v>167.7</v>
      </c>
      <c r="L169" s="116">
        <v>108.9</v>
      </c>
      <c r="M169" s="76">
        <v>101.2</v>
      </c>
      <c r="N169" s="116">
        <v>156.1</v>
      </c>
    </row>
    <row r="170" spans="1:14" s="3" customFormat="1">
      <c r="A170" s="601"/>
      <c r="B170" s="635"/>
      <c r="C170" s="239" t="s">
        <v>227</v>
      </c>
      <c r="D170" s="653"/>
      <c r="E170" s="7">
        <v>357.1</v>
      </c>
      <c r="F170" s="7">
        <v>347.4</v>
      </c>
      <c r="G170" s="7">
        <v>347.6</v>
      </c>
      <c r="H170" s="42">
        <v>533.29999999999995</v>
      </c>
      <c r="I170" s="59" t="s">
        <v>17</v>
      </c>
      <c r="J170" s="60" t="s">
        <v>17</v>
      </c>
      <c r="K170" s="60" t="s">
        <v>17</v>
      </c>
      <c r="L170" s="60" t="s">
        <v>17</v>
      </c>
      <c r="M170" s="59" t="s">
        <v>17</v>
      </c>
      <c r="N170" s="60" t="s">
        <v>17</v>
      </c>
    </row>
    <row r="171" spans="1:14" s="3" customFormat="1">
      <c r="A171" s="601"/>
      <c r="B171" s="635"/>
      <c r="C171" s="240" t="s">
        <v>793</v>
      </c>
      <c r="D171" s="653"/>
      <c r="E171" s="60" t="s">
        <v>17</v>
      </c>
      <c r="F171" s="40">
        <v>513.70000000000005</v>
      </c>
      <c r="G171" s="40">
        <v>517.9</v>
      </c>
      <c r="H171" s="40">
        <v>803</v>
      </c>
      <c r="I171" s="39">
        <v>1080.4000000000001</v>
      </c>
      <c r="J171" s="51">
        <v>1334.7</v>
      </c>
      <c r="K171" s="51">
        <v>1445.1</v>
      </c>
      <c r="L171" s="217">
        <v>1318</v>
      </c>
      <c r="M171" s="275">
        <v>1310.8</v>
      </c>
      <c r="N171" s="217">
        <v>1262.4000000000001</v>
      </c>
    </row>
    <row r="172" spans="1:14" s="3" customFormat="1">
      <c r="A172" s="601"/>
      <c r="B172" s="635"/>
      <c r="C172" s="245" t="s">
        <v>230</v>
      </c>
      <c r="D172" s="653"/>
      <c r="E172" s="7">
        <v>4.7</v>
      </c>
      <c r="F172" s="7">
        <v>4.2</v>
      </c>
      <c r="G172" s="7">
        <v>4.0999999999999996</v>
      </c>
      <c r="H172" s="42">
        <v>3.9</v>
      </c>
      <c r="I172" s="59" t="s">
        <v>17</v>
      </c>
      <c r="J172" s="60" t="s">
        <v>17</v>
      </c>
      <c r="K172" s="60" t="s">
        <v>17</v>
      </c>
      <c r="L172" s="60" t="s">
        <v>17</v>
      </c>
      <c r="M172" s="59" t="s">
        <v>17</v>
      </c>
      <c r="N172" s="60" t="s">
        <v>17</v>
      </c>
    </row>
    <row r="173" spans="1:14" s="3" customFormat="1">
      <c r="A173" s="601"/>
      <c r="B173" s="635"/>
      <c r="C173" s="245" t="s">
        <v>682</v>
      </c>
      <c r="D173" s="653"/>
      <c r="E173" s="59" t="s">
        <v>17</v>
      </c>
      <c r="F173" s="7">
        <v>3.98</v>
      </c>
      <c r="G173" s="7">
        <v>3.9</v>
      </c>
      <c r="H173" s="7">
        <v>3.7</v>
      </c>
      <c r="I173" s="10">
        <v>4.0999999999999996</v>
      </c>
      <c r="J173" s="9">
        <v>5.2</v>
      </c>
      <c r="K173" s="9">
        <v>5.2</v>
      </c>
      <c r="L173" s="116">
        <v>5.8</v>
      </c>
      <c r="M173" s="76">
        <v>5.5</v>
      </c>
      <c r="N173" s="116">
        <v>5.3029999999999999</v>
      </c>
    </row>
    <row r="174" spans="1:14" s="3" customFormat="1">
      <c r="A174" s="601"/>
      <c r="B174" s="635"/>
      <c r="C174" s="240" t="s">
        <v>233</v>
      </c>
      <c r="D174" s="653"/>
      <c r="E174" s="7">
        <v>112.6</v>
      </c>
      <c r="F174" s="7">
        <v>104.7</v>
      </c>
      <c r="G174" s="7">
        <v>119.1</v>
      </c>
      <c r="H174" s="7">
        <v>104.1</v>
      </c>
      <c r="I174" s="10">
        <v>93.2</v>
      </c>
      <c r="J174" s="9">
        <v>89.6</v>
      </c>
      <c r="K174" s="9">
        <v>100.2</v>
      </c>
      <c r="L174" s="116">
        <v>82.7</v>
      </c>
      <c r="M174" s="76">
        <v>87.9</v>
      </c>
      <c r="N174" s="116">
        <v>83.1</v>
      </c>
    </row>
    <row r="175" spans="1:14" s="3" customFormat="1">
      <c r="A175" s="601"/>
      <c r="B175" s="635"/>
      <c r="C175" s="239" t="s">
        <v>235</v>
      </c>
      <c r="D175" s="259" t="s">
        <v>236</v>
      </c>
      <c r="E175" s="7">
        <v>6</v>
      </c>
      <c r="F175" s="7">
        <v>5.7</v>
      </c>
      <c r="G175" s="7">
        <v>6</v>
      </c>
      <c r="H175" s="7">
        <v>8.9</v>
      </c>
      <c r="I175" s="10">
        <v>11.5</v>
      </c>
      <c r="J175" s="9">
        <v>14.5</v>
      </c>
      <c r="K175" s="9">
        <v>18.399999999999999</v>
      </c>
      <c r="L175" s="116">
        <v>19.8</v>
      </c>
      <c r="M175" s="76">
        <v>20.7</v>
      </c>
      <c r="N175" s="116">
        <v>16.3</v>
      </c>
    </row>
    <row r="176" spans="1:14" s="3" customFormat="1">
      <c r="A176" s="601"/>
      <c r="B176" s="635"/>
      <c r="C176" s="239" t="s">
        <v>239</v>
      </c>
      <c r="D176" s="653" t="s">
        <v>140</v>
      </c>
      <c r="E176" s="40">
        <v>3203.2</v>
      </c>
      <c r="F176" s="40">
        <v>5678.3</v>
      </c>
      <c r="G176" s="40">
        <v>7561.4</v>
      </c>
      <c r="H176" s="40">
        <v>6011.2</v>
      </c>
      <c r="I176" s="39">
        <v>6293.1</v>
      </c>
      <c r="J176" s="51">
        <v>4273.6000000000004</v>
      </c>
      <c r="K176" s="51">
        <v>4936.2</v>
      </c>
      <c r="L176" s="217">
        <v>7695</v>
      </c>
      <c r="M176" s="275">
        <v>6225.4</v>
      </c>
      <c r="N176" s="217">
        <v>8575.2000000000007</v>
      </c>
    </row>
    <row r="177" spans="1:14" s="3" customFormat="1">
      <c r="A177" s="601"/>
      <c r="B177" s="635"/>
      <c r="C177" s="240" t="s">
        <v>654</v>
      </c>
      <c r="D177" s="653"/>
      <c r="E177" s="408">
        <v>126.60000000000001</v>
      </c>
      <c r="F177" s="408">
        <v>484.4</v>
      </c>
      <c r="G177" s="408">
        <v>5214.0999999999995</v>
      </c>
      <c r="H177" s="408">
        <v>6123.9999999999991</v>
      </c>
      <c r="I177" s="282">
        <v>3967.3999999999996</v>
      </c>
      <c r="J177" s="232">
        <v>1899.8000000000004</v>
      </c>
      <c r="K177" s="232">
        <v>2209.9</v>
      </c>
      <c r="L177" s="231">
        <v>3675.0000000000005</v>
      </c>
      <c r="M177" s="281">
        <v>3405.5369999999984</v>
      </c>
      <c r="N177" s="231">
        <v>3386.36</v>
      </c>
    </row>
    <row r="178" spans="1:14" s="3" customFormat="1">
      <c r="A178" s="601"/>
      <c r="B178" s="635"/>
      <c r="C178" s="239" t="s">
        <v>241</v>
      </c>
      <c r="D178" s="653"/>
      <c r="E178" s="7">
        <v>322.5</v>
      </c>
      <c r="F178" s="7">
        <v>425.8</v>
      </c>
      <c r="G178" s="7">
        <v>349.4</v>
      </c>
      <c r="H178" s="7">
        <v>258.8</v>
      </c>
      <c r="I178" s="10">
        <v>411.3</v>
      </c>
      <c r="J178" s="9">
        <v>410.1</v>
      </c>
      <c r="K178" s="9">
        <v>432.4</v>
      </c>
      <c r="L178" s="116">
        <v>675.2</v>
      </c>
      <c r="M178" s="76">
        <v>933.8</v>
      </c>
      <c r="N178" s="217">
        <v>1098</v>
      </c>
    </row>
    <row r="179" spans="1:14" s="3" customFormat="1">
      <c r="A179" s="601"/>
      <c r="B179" s="635"/>
      <c r="C179" s="245" t="s">
        <v>243</v>
      </c>
      <c r="D179" s="653"/>
      <c r="E179" s="7">
        <v>64.2</v>
      </c>
      <c r="F179" s="7">
        <v>60</v>
      </c>
      <c r="G179" s="7">
        <v>68.099999999999994</v>
      </c>
      <c r="H179" s="7">
        <v>56</v>
      </c>
      <c r="I179" s="10">
        <v>64.400000000000006</v>
      </c>
      <c r="J179" s="9">
        <v>43.7</v>
      </c>
      <c r="K179" s="9">
        <v>16.8</v>
      </c>
      <c r="L179" s="116">
        <v>21</v>
      </c>
      <c r="M179" s="76">
        <v>29.2</v>
      </c>
      <c r="N179" s="116">
        <v>28.6</v>
      </c>
    </row>
    <row r="180" spans="1:14" s="3" customFormat="1">
      <c r="A180" s="601"/>
      <c r="B180" s="635"/>
      <c r="C180" s="245" t="s">
        <v>245</v>
      </c>
      <c r="D180" s="653"/>
      <c r="E180" s="7">
        <v>61.8</v>
      </c>
      <c r="F180" s="7">
        <v>55.4</v>
      </c>
      <c r="G180" s="7">
        <v>57</v>
      </c>
      <c r="H180" s="7">
        <v>69.3</v>
      </c>
      <c r="I180" s="10">
        <v>73.900000000000006</v>
      </c>
      <c r="J180" s="9">
        <v>49.5</v>
      </c>
      <c r="K180" s="9">
        <v>16.600000000000001</v>
      </c>
      <c r="L180" s="116">
        <v>16.3</v>
      </c>
      <c r="M180" s="76">
        <v>31.6</v>
      </c>
      <c r="N180" s="116">
        <v>36.9</v>
      </c>
    </row>
    <row r="181" spans="1:14" s="3" customFormat="1">
      <c r="A181" s="601"/>
      <c r="B181" s="635"/>
      <c r="C181" s="245" t="s">
        <v>247</v>
      </c>
      <c r="D181" s="653"/>
      <c r="E181" s="7">
        <v>2.7</v>
      </c>
      <c r="F181" s="7">
        <v>2.4</v>
      </c>
      <c r="G181" s="7">
        <v>2.2999999999999998</v>
      </c>
      <c r="H181" s="7">
        <v>2.2999999999999998</v>
      </c>
      <c r="I181" s="10">
        <v>2.1</v>
      </c>
      <c r="J181" s="26">
        <v>15</v>
      </c>
      <c r="K181" s="26">
        <v>15</v>
      </c>
      <c r="L181" s="116">
        <v>14.7</v>
      </c>
      <c r="M181" s="76">
        <v>14.2</v>
      </c>
      <c r="N181" s="116">
        <v>11.76</v>
      </c>
    </row>
    <row r="182" spans="1:14" s="3" customFormat="1">
      <c r="A182" s="601"/>
      <c r="B182" s="635"/>
      <c r="C182" s="245" t="s">
        <v>249</v>
      </c>
      <c r="D182" s="259" t="s">
        <v>236</v>
      </c>
      <c r="E182" s="11">
        <v>147.30000000000001</v>
      </c>
      <c r="F182" s="11">
        <v>1263</v>
      </c>
      <c r="G182" s="11">
        <v>1414.5</v>
      </c>
      <c r="H182" s="11">
        <v>145.9</v>
      </c>
      <c r="I182" s="55">
        <v>228</v>
      </c>
      <c r="J182" s="70">
        <v>93.7</v>
      </c>
      <c r="K182" s="27">
        <v>40</v>
      </c>
      <c r="L182" s="108">
        <v>50.4</v>
      </c>
      <c r="M182" s="269">
        <v>95.1</v>
      </c>
      <c r="N182" s="108">
        <v>82.1</v>
      </c>
    </row>
    <row r="183" spans="1:14" s="3" customFormat="1">
      <c r="A183" s="601"/>
      <c r="B183" s="635"/>
      <c r="C183" s="239" t="s">
        <v>251</v>
      </c>
      <c r="D183" s="585" t="s">
        <v>140</v>
      </c>
      <c r="E183" s="7">
        <v>12</v>
      </c>
      <c r="F183" s="7">
        <v>13.2</v>
      </c>
      <c r="G183" s="7">
        <v>13.2</v>
      </c>
      <c r="H183" s="7">
        <v>19.8</v>
      </c>
      <c r="I183" s="10">
        <v>16.8</v>
      </c>
      <c r="J183" s="9">
        <v>12.6</v>
      </c>
      <c r="K183" s="9">
        <v>8.9</v>
      </c>
      <c r="L183" s="116">
        <v>25.5</v>
      </c>
      <c r="M183" s="76">
        <v>45.2</v>
      </c>
      <c r="N183" s="116">
        <v>31.9</v>
      </c>
    </row>
    <row r="184" spans="1:14" s="3" customFormat="1">
      <c r="A184" s="601"/>
      <c r="B184" s="635"/>
      <c r="C184" s="239" t="s">
        <v>253</v>
      </c>
      <c r="D184" s="625" t="s">
        <v>236</v>
      </c>
      <c r="E184" s="7">
        <v>178.4</v>
      </c>
      <c r="F184" s="7">
        <v>114.6</v>
      </c>
      <c r="G184" s="7">
        <v>130</v>
      </c>
      <c r="H184" s="7">
        <v>231.2</v>
      </c>
      <c r="I184" s="10">
        <v>250.5</v>
      </c>
      <c r="J184" s="9">
        <v>81.8</v>
      </c>
      <c r="K184" s="26">
        <v>158</v>
      </c>
      <c r="L184" s="116">
        <v>185.5</v>
      </c>
      <c r="M184" s="76">
        <v>233.5</v>
      </c>
      <c r="N184" s="116">
        <v>253.6</v>
      </c>
    </row>
    <row r="185" spans="1:14" s="3" customFormat="1">
      <c r="A185" s="601"/>
      <c r="B185" s="635"/>
      <c r="C185" s="239" t="s">
        <v>255</v>
      </c>
      <c r="D185" s="626"/>
      <c r="E185" s="61">
        <v>1705.68</v>
      </c>
      <c r="F185" s="61">
        <v>2161.6999999999998</v>
      </c>
      <c r="G185" s="61">
        <v>2192.1999999999998</v>
      </c>
      <c r="H185" s="61">
        <v>2260.84</v>
      </c>
      <c r="I185" s="62">
        <v>3337.7</v>
      </c>
      <c r="J185" s="51">
        <v>3360.98</v>
      </c>
      <c r="K185" s="51">
        <v>4628.3</v>
      </c>
      <c r="L185" s="217">
        <v>4636</v>
      </c>
      <c r="M185" s="275">
        <v>5686.8</v>
      </c>
      <c r="N185" s="217">
        <v>5584.2</v>
      </c>
    </row>
    <row r="186" spans="1:14" s="3" customFormat="1">
      <c r="A186" s="601"/>
      <c r="B186" s="635"/>
      <c r="C186" s="239" t="s">
        <v>257</v>
      </c>
      <c r="D186" s="585" t="s">
        <v>258</v>
      </c>
      <c r="E186" s="7">
        <v>1288.5</v>
      </c>
      <c r="F186" s="7">
        <v>1250.8</v>
      </c>
      <c r="G186" s="7">
        <v>941.9</v>
      </c>
      <c r="H186" s="7">
        <v>696.1</v>
      </c>
      <c r="I186" s="10">
        <v>407.3</v>
      </c>
      <c r="J186" s="9">
        <v>625.6</v>
      </c>
      <c r="K186" s="9">
        <v>878.2</v>
      </c>
      <c r="L186" s="116">
        <v>779.9</v>
      </c>
      <c r="M186" s="76">
        <v>600.9</v>
      </c>
      <c r="N186" s="217">
        <v>704</v>
      </c>
    </row>
    <row r="187" spans="1:14" s="3" customFormat="1">
      <c r="A187" s="601"/>
      <c r="B187" s="635"/>
      <c r="C187" s="239" t="s">
        <v>261</v>
      </c>
      <c r="D187" s="259" t="s">
        <v>563</v>
      </c>
      <c r="E187" s="411">
        <v>42.043667053023697</v>
      </c>
      <c r="F187" s="411">
        <v>55.027700000093098</v>
      </c>
      <c r="G187" s="411">
        <v>72.399770000000004</v>
      </c>
      <c r="H187" s="411">
        <v>63.316572999999998</v>
      </c>
      <c r="I187" s="412">
        <v>70.4529</v>
      </c>
      <c r="J187" s="143">
        <v>69.634889999999999</v>
      </c>
      <c r="K187" s="143">
        <v>63.28519</v>
      </c>
      <c r="L187" s="108">
        <v>86.6</v>
      </c>
      <c r="M187" s="279">
        <v>135</v>
      </c>
      <c r="N187" s="216">
        <v>165.1</v>
      </c>
    </row>
    <row r="188" spans="1:14" s="3" customFormat="1">
      <c r="A188" s="601"/>
      <c r="B188" s="635"/>
      <c r="C188" s="245" t="s">
        <v>264</v>
      </c>
      <c r="D188" s="653" t="s">
        <v>236</v>
      </c>
      <c r="E188" s="7">
        <v>90.2</v>
      </c>
      <c r="F188" s="7">
        <v>10</v>
      </c>
      <c r="G188" s="7">
        <v>11.6</v>
      </c>
      <c r="H188" s="7">
        <v>9.9</v>
      </c>
      <c r="I188" s="10">
        <v>6.7</v>
      </c>
      <c r="J188" s="9">
        <v>0.4</v>
      </c>
      <c r="K188" s="409" t="s">
        <v>465</v>
      </c>
      <c r="L188" s="116">
        <v>2</v>
      </c>
      <c r="M188" s="76">
        <v>7.4</v>
      </c>
      <c r="N188" s="409" t="s">
        <v>465</v>
      </c>
    </row>
    <row r="189" spans="1:14" s="3" customFormat="1">
      <c r="A189" s="601"/>
      <c r="B189" s="635"/>
      <c r="C189" s="239" t="s">
        <v>266</v>
      </c>
      <c r="D189" s="653"/>
      <c r="E189" s="7">
        <v>824.7</v>
      </c>
      <c r="F189" s="7">
        <v>874.3</v>
      </c>
      <c r="G189" s="7">
        <v>417</v>
      </c>
      <c r="H189" s="7">
        <v>521.79999999999995</v>
      </c>
      <c r="I189" s="10">
        <v>633.20000000000005</v>
      </c>
      <c r="J189" s="9">
        <v>754.5</v>
      </c>
      <c r="K189" s="9">
        <v>776.3</v>
      </c>
      <c r="L189" s="116">
        <v>1101.8</v>
      </c>
      <c r="M189" s="76">
        <v>1160.3</v>
      </c>
      <c r="N189" s="217">
        <v>774</v>
      </c>
    </row>
    <row r="190" spans="1:14" s="3" customFormat="1">
      <c r="A190" s="601"/>
      <c r="B190" s="635"/>
      <c r="C190" s="239" t="s">
        <v>268</v>
      </c>
      <c r="D190" s="259" t="s">
        <v>269</v>
      </c>
      <c r="E190" s="7">
        <v>15.3</v>
      </c>
      <c r="F190" s="7">
        <v>25.8</v>
      </c>
      <c r="G190" s="7">
        <v>8.1999999999999993</v>
      </c>
      <c r="H190" s="7">
        <v>14.7</v>
      </c>
      <c r="I190" s="10">
        <v>18.5</v>
      </c>
      <c r="J190" s="26">
        <v>23</v>
      </c>
      <c r="K190" s="9">
        <v>12.2</v>
      </c>
      <c r="L190" s="116">
        <v>30.2</v>
      </c>
      <c r="M190" s="76">
        <v>9.4</v>
      </c>
      <c r="N190" s="116">
        <v>9.9</v>
      </c>
    </row>
    <row r="191" spans="1:14" s="3" customFormat="1">
      <c r="A191" s="601"/>
      <c r="B191" s="635"/>
      <c r="C191" s="239" t="s">
        <v>272</v>
      </c>
      <c r="D191" s="585" t="s">
        <v>140</v>
      </c>
      <c r="E191" s="7">
        <v>2.2999999999999998</v>
      </c>
      <c r="F191" s="7">
        <v>1.8</v>
      </c>
      <c r="G191" s="7">
        <v>1.1000000000000001</v>
      </c>
      <c r="H191" s="7">
        <v>0.9</v>
      </c>
      <c r="I191" s="10">
        <v>1.4</v>
      </c>
      <c r="J191" s="9">
        <v>1.8</v>
      </c>
      <c r="K191" s="26">
        <v>7</v>
      </c>
      <c r="L191" s="116">
        <v>8.6999999999999993</v>
      </c>
      <c r="M191" s="76">
        <v>3.3</v>
      </c>
      <c r="N191" s="116">
        <v>3.4</v>
      </c>
    </row>
    <row r="192" spans="1:14" s="3" customFormat="1">
      <c r="A192" s="601"/>
      <c r="B192" s="635"/>
      <c r="C192" s="239" t="s">
        <v>274</v>
      </c>
      <c r="D192" s="259" t="s">
        <v>275</v>
      </c>
      <c r="E192" s="7">
        <v>609.6</v>
      </c>
      <c r="F192" s="7">
        <v>850.8</v>
      </c>
      <c r="G192" s="7">
        <v>915.8</v>
      </c>
      <c r="H192" s="7">
        <v>852.9</v>
      </c>
      <c r="I192" s="10">
        <v>743.6</v>
      </c>
      <c r="J192" s="9">
        <v>680.1</v>
      </c>
      <c r="K192" s="9">
        <v>439.1</v>
      </c>
      <c r="L192" s="116">
        <v>497.9</v>
      </c>
      <c r="M192" s="76">
        <v>528.20000000000005</v>
      </c>
      <c r="N192" s="116">
        <v>478.3</v>
      </c>
    </row>
    <row r="193" spans="1:14" s="3" customFormat="1">
      <c r="A193" s="601"/>
      <c r="B193" s="635"/>
      <c r="C193" s="245" t="s">
        <v>278</v>
      </c>
      <c r="D193" s="585" t="s">
        <v>279</v>
      </c>
      <c r="E193" s="7">
        <v>801.1</v>
      </c>
      <c r="F193" s="7">
        <v>853.5</v>
      </c>
      <c r="G193" s="7">
        <v>795.6</v>
      </c>
      <c r="H193" s="7">
        <v>932.9</v>
      </c>
      <c r="I193" s="10">
        <v>954.4</v>
      </c>
      <c r="J193" s="9">
        <v>829.3</v>
      </c>
      <c r="K193" s="9">
        <v>812.5</v>
      </c>
      <c r="L193" s="116">
        <v>1008.4</v>
      </c>
      <c r="M193" s="76">
        <v>1461.3</v>
      </c>
      <c r="N193" s="116">
        <v>1729.6</v>
      </c>
    </row>
    <row r="194" spans="1:14" s="3" customFormat="1">
      <c r="A194" s="601"/>
      <c r="B194" s="635"/>
      <c r="C194" s="239" t="s">
        <v>282</v>
      </c>
      <c r="D194" s="259" t="s">
        <v>269</v>
      </c>
      <c r="E194" s="186">
        <v>104.48</v>
      </c>
      <c r="F194" s="186">
        <v>208</v>
      </c>
      <c r="G194" s="186">
        <v>219.4</v>
      </c>
      <c r="H194" s="186">
        <v>142</v>
      </c>
      <c r="I194" s="187">
        <v>127.9</v>
      </c>
      <c r="J194" s="136">
        <v>125.6</v>
      </c>
      <c r="K194" s="136">
        <v>89.4</v>
      </c>
      <c r="L194" s="116">
        <v>114.9</v>
      </c>
      <c r="M194" s="76">
        <v>112.1</v>
      </c>
      <c r="N194" s="116">
        <v>187.4</v>
      </c>
    </row>
    <row r="195" spans="1:14" s="3" customFormat="1">
      <c r="A195" s="601"/>
      <c r="B195" s="635"/>
      <c r="C195" s="239" t="s">
        <v>284</v>
      </c>
      <c r="D195" s="585" t="s">
        <v>285</v>
      </c>
      <c r="E195" s="186">
        <v>19.193999999999999</v>
      </c>
      <c r="F195" s="186">
        <v>25.175999999999998</v>
      </c>
      <c r="G195" s="186">
        <v>22.065999999999999</v>
      </c>
      <c r="H195" s="186">
        <v>15.188000000000001</v>
      </c>
      <c r="I195" s="187">
        <v>7.9569999999999999</v>
      </c>
      <c r="J195" s="136">
        <v>12.036</v>
      </c>
      <c r="K195" s="136">
        <v>0.5</v>
      </c>
      <c r="L195" s="116">
        <v>0.3</v>
      </c>
      <c r="M195" s="76">
        <v>0.4</v>
      </c>
      <c r="N195" s="116">
        <v>0.6</v>
      </c>
    </row>
    <row r="196" spans="1:14" s="3" customFormat="1">
      <c r="A196" s="601"/>
      <c r="B196" s="635"/>
      <c r="C196" s="239" t="s">
        <v>288</v>
      </c>
      <c r="D196" s="259" t="s">
        <v>285</v>
      </c>
      <c r="E196" s="186">
        <v>2.214</v>
      </c>
      <c r="F196" s="186">
        <v>2.9169999999999998</v>
      </c>
      <c r="G196" s="186">
        <v>9.9459999999999997</v>
      </c>
      <c r="H196" s="186">
        <v>10.375999999999999</v>
      </c>
      <c r="I196" s="187">
        <v>39.701999999999998</v>
      </c>
      <c r="J196" s="136">
        <v>49.887</v>
      </c>
      <c r="K196" s="136">
        <v>34.14</v>
      </c>
      <c r="L196" s="116">
        <v>42.3</v>
      </c>
      <c r="M196" s="76">
        <v>44.4</v>
      </c>
      <c r="N196" s="116">
        <v>42.8</v>
      </c>
    </row>
    <row r="197" spans="1:14" s="3" customFormat="1">
      <c r="A197" s="601"/>
      <c r="B197" s="635"/>
      <c r="C197" s="239" t="s">
        <v>290</v>
      </c>
      <c r="D197" s="653" t="s">
        <v>291</v>
      </c>
      <c r="E197" s="7">
        <v>5.6</v>
      </c>
      <c r="F197" s="7">
        <v>5.3</v>
      </c>
      <c r="G197" s="7">
        <v>9.6999999999999993</v>
      </c>
      <c r="H197" s="7">
        <v>5.7</v>
      </c>
      <c r="I197" s="10">
        <v>8</v>
      </c>
      <c r="J197" s="9">
        <v>7.3</v>
      </c>
      <c r="K197" s="9">
        <v>10.9</v>
      </c>
      <c r="L197" s="116">
        <v>16.8</v>
      </c>
      <c r="M197" s="76">
        <v>7.7</v>
      </c>
      <c r="N197" s="116">
        <v>8.6</v>
      </c>
    </row>
    <row r="198" spans="1:14" s="3" customFormat="1">
      <c r="A198" s="601"/>
      <c r="B198" s="635"/>
      <c r="C198" s="239" t="s">
        <v>293</v>
      </c>
      <c r="D198" s="626"/>
      <c r="E198" s="11">
        <v>16.600000000000001</v>
      </c>
      <c r="F198" s="11">
        <v>22.5</v>
      </c>
      <c r="G198" s="11">
        <v>9</v>
      </c>
      <c r="H198" s="11">
        <v>16.8</v>
      </c>
      <c r="I198" s="55">
        <v>14.1</v>
      </c>
      <c r="J198" s="70">
        <v>10.199999999999999</v>
      </c>
      <c r="K198" s="70">
        <v>9.1999999999999993</v>
      </c>
      <c r="L198" s="108">
        <v>17.899999999999999</v>
      </c>
      <c r="M198" s="269">
        <v>9.9</v>
      </c>
      <c r="N198" s="108">
        <v>12.9</v>
      </c>
    </row>
    <row r="199" spans="1:14" s="3" customFormat="1">
      <c r="A199" s="601"/>
      <c r="B199" s="635"/>
      <c r="C199" s="239" t="s">
        <v>295</v>
      </c>
      <c r="D199" s="585" t="s">
        <v>296</v>
      </c>
      <c r="E199" s="61">
        <v>4312.8</v>
      </c>
      <c r="F199" s="61">
        <v>4536.3999999999996</v>
      </c>
      <c r="G199" s="61">
        <v>4815.6000000000004</v>
      </c>
      <c r="H199" s="61">
        <v>5019.5</v>
      </c>
      <c r="I199" s="62">
        <v>5376</v>
      </c>
      <c r="J199" s="51">
        <v>5513</v>
      </c>
      <c r="K199" s="51">
        <v>5667.1</v>
      </c>
      <c r="L199" s="217">
        <v>6027.3</v>
      </c>
      <c r="M199" s="275">
        <v>6535.3</v>
      </c>
      <c r="N199" s="217">
        <v>6900.4</v>
      </c>
    </row>
    <row r="200" spans="1:14" s="3" customFormat="1">
      <c r="A200" s="601"/>
      <c r="B200" s="635"/>
      <c r="C200" s="239" t="s">
        <v>298</v>
      </c>
      <c r="D200" s="259" t="s">
        <v>299</v>
      </c>
      <c r="E200" s="61">
        <v>8362.5</v>
      </c>
      <c r="F200" s="61">
        <v>8682.9</v>
      </c>
      <c r="G200" s="61">
        <v>9321.7999999999993</v>
      </c>
      <c r="H200" s="61">
        <v>9511.7000000000007</v>
      </c>
      <c r="I200" s="62">
        <v>10032.299999999999</v>
      </c>
      <c r="J200" s="51">
        <v>10679.5</v>
      </c>
      <c r="K200" s="51">
        <v>10799</v>
      </c>
      <c r="L200" s="217">
        <v>11296.4</v>
      </c>
      <c r="M200" s="275">
        <v>12504.8</v>
      </c>
      <c r="N200" s="217">
        <v>13277.3</v>
      </c>
    </row>
    <row r="201" spans="1:14" s="3" customFormat="1" ht="18.75" customHeight="1">
      <c r="A201" s="602"/>
      <c r="B201" s="636"/>
      <c r="C201" s="245" t="s">
        <v>302</v>
      </c>
      <c r="D201" s="322" t="s">
        <v>564</v>
      </c>
      <c r="E201" s="13">
        <v>61.7</v>
      </c>
      <c r="F201" s="12">
        <v>62</v>
      </c>
      <c r="G201" s="12">
        <v>62.8</v>
      </c>
      <c r="H201" s="12">
        <v>64.599999999999994</v>
      </c>
      <c r="I201" s="55">
        <v>65.5</v>
      </c>
      <c r="J201" s="9">
        <v>62.6</v>
      </c>
      <c r="K201" s="27">
        <v>61</v>
      </c>
      <c r="L201" s="108">
        <v>62.7</v>
      </c>
      <c r="M201" s="269">
        <v>63.1</v>
      </c>
      <c r="N201" s="108">
        <v>63.4</v>
      </c>
    </row>
    <row r="202" spans="1:14" s="3" customFormat="1">
      <c r="A202" s="600">
        <v>29</v>
      </c>
      <c r="B202" s="634" t="s">
        <v>506</v>
      </c>
      <c r="C202" s="239" t="s">
        <v>305</v>
      </c>
      <c r="D202" s="625" t="s">
        <v>565</v>
      </c>
      <c r="E202" s="5">
        <v>12.1</v>
      </c>
      <c r="F202" s="5">
        <v>16.3</v>
      </c>
      <c r="G202" s="5">
        <v>15.7</v>
      </c>
      <c r="H202" s="5">
        <v>14.6</v>
      </c>
      <c r="I202" s="63">
        <v>17.399999999999999</v>
      </c>
      <c r="J202" s="52">
        <v>13.5</v>
      </c>
      <c r="K202" s="52">
        <v>16.600000000000001</v>
      </c>
      <c r="L202" s="211">
        <v>19.2</v>
      </c>
      <c r="M202" s="229">
        <v>21.9695</v>
      </c>
      <c r="N202" s="116">
        <v>23.602</v>
      </c>
    </row>
    <row r="203" spans="1:14" s="3" customFormat="1">
      <c r="A203" s="601"/>
      <c r="B203" s="635"/>
      <c r="C203" s="245" t="s">
        <v>309</v>
      </c>
      <c r="D203" s="653"/>
      <c r="E203" s="7">
        <v>10.3</v>
      </c>
      <c r="F203" s="7">
        <v>11.4</v>
      </c>
      <c r="G203" s="7">
        <v>12.1</v>
      </c>
      <c r="H203" s="7">
        <v>12.1</v>
      </c>
      <c r="I203" s="10">
        <v>12.5</v>
      </c>
      <c r="J203" s="9">
        <v>11.5</v>
      </c>
      <c r="K203" s="9">
        <v>12.4</v>
      </c>
      <c r="L203" s="116">
        <v>13.5</v>
      </c>
      <c r="M203" s="76">
        <v>15.3</v>
      </c>
      <c r="N203" s="116">
        <v>17.384</v>
      </c>
    </row>
    <row r="204" spans="1:14" s="3" customFormat="1">
      <c r="A204" s="601"/>
      <c r="B204" s="635"/>
      <c r="C204" s="239" t="s">
        <v>586</v>
      </c>
      <c r="D204" s="626"/>
      <c r="E204" s="359">
        <v>1.83395</v>
      </c>
      <c r="F204" s="359">
        <v>4.9102899999999998</v>
      </c>
      <c r="G204" s="359">
        <v>3.5038800000000001</v>
      </c>
      <c r="H204" s="359">
        <v>2.55579</v>
      </c>
      <c r="I204" s="410">
        <v>4.9364300000000005</v>
      </c>
      <c r="J204" s="27">
        <v>2.3740000000000001</v>
      </c>
      <c r="K204" s="27">
        <v>4.2362000000000002</v>
      </c>
      <c r="L204" s="329">
        <v>5.6612999999999998</v>
      </c>
      <c r="M204" s="325">
        <v>6.6406099999999997</v>
      </c>
      <c r="N204" s="329">
        <v>6.2037800000000001</v>
      </c>
    </row>
    <row r="205" spans="1:14" s="3" customFormat="1" ht="12.75" customHeight="1">
      <c r="A205" s="601"/>
      <c r="B205" s="635"/>
      <c r="C205" s="239" t="s">
        <v>311</v>
      </c>
      <c r="D205" s="625" t="s">
        <v>566</v>
      </c>
      <c r="E205" s="45">
        <v>3607.4</v>
      </c>
      <c r="F205" s="45">
        <v>4695.7</v>
      </c>
      <c r="G205" s="45">
        <v>4972.3999999999996</v>
      </c>
      <c r="H205" s="45">
        <v>4604.2</v>
      </c>
      <c r="I205" s="44">
        <v>5235.3999999999996</v>
      </c>
      <c r="J205" s="232">
        <v>4931.5999999999995</v>
      </c>
      <c r="K205" s="232">
        <v>4988.5345870000001</v>
      </c>
      <c r="L205" s="231">
        <v>5434.6612370000012</v>
      </c>
      <c r="M205" s="281">
        <v>6598.08</v>
      </c>
      <c r="N205" s="231">
        <v>7146.196312</v>
      </c>
    </row>
    <row r="206" spans="1:14" s="3" customFormat="1">
      <c r="A206" s="601"/>
      <c r="B206" s="635"/>
      <c r="C206" s="239" t="s">
        <v>309</v>
      </c>
      <c r="D206" s="653"/>
      <c r="E206" s="61">
        <v>1220</v>
      </c>
      <c r="F206" s="61">
        <v>1399.7</v>
      </c>
      <c r="G206" s="61">
        <v>1485.4</v>
      </c>
      <c r="H206" s="61">
        <v>1394.5</v>
      </c>
      <c r="I206" s="62">
        <v>1194.5</v>
      </c>
      <c r="J206" s="232">
        <v>996.7</v>
      </c>
      <c r="K206" s="232">
        <v>955.5</v>
      </c>
      <c r="L206" s="231">
        <v>973.2</v>
      </c>
      <c r="M206" s="282">
        <v>993.7</v>
      </c>
      <c r="N206" s="232">
        <v>1111.4855000000002</v>
      </c>
    </row>
    <row r="207" spans="1:14" s="3" customFormat="1">
      <c r="A207" s="601"/>
      <c r="B207" s="635"/>
      <c r="C207" s="239" t="s">
        <v>314</v>
      </c>
      <c r="D207" s="653"/>
      <c r="E207" s="61">
        <v>1480.2</v>
      </c>
      <c r="F207" s="61">
        <v>2321.8000000000002</v>
      </c>
      <c r="G207" s="61">
        <v>2263.1</v>
      </c>
      <c r="H207" s="61">
        <v>1897.5</v>
      </c>
      <c r="I207" s="62">
        <v>2793</v>
      </c>
      <c r="J207" s="232">
        <v>1940.5</v>
      </c>
      <c r="K207" s="232">
        <v>1959.9</v>
      </c>
      <c r="L207" s="231">
        <v>2040.9</v>
      </c>
      <c r="M207" s="282">
        <v>2919.9</v>
      </c>
      <c r="N207" s="232">
        <v>2925.09</v>
      </c>
    </row>
    <row r="208" spans="1:14" s="3" customFormat="1">
      <c r="A208" s="601"/>
      <c r="B208" s="635"/>
      <c r="C208" s="239" t="s">
        <v>316</v>
      </c>
      <c r="D208" s="626"/>
      <c r="E208" s="64">
        <v>907.2</v>
      </c>
      <c r="F208" s="64">
        <v>973.9</v>
      </c>
      <c r="G208" s="64">
        <v>1223.0999999999999</v>
      </c>
      <c r="H208" s="64">
        <v>1311.8</v>
      </c>
      <c r="I208" s="62">
        <v>1247.0999999999999</v>
      </c>
      <c r="J208" s="232">
        <v>1993.5</v>
      </c>
      <c r="K208" s="232">
        <v>2072.4345870000002</v>
      </c>
      <c r="L208" s="231">
        <v>2420.171237</v>
      </c>
      <c r="M208" s="282">
        <v>2684.2</v>
      </c>
      <c r="N208" s="232">
        <v>3109.4308120000001</v>
      </c>
    </row>
    <row r="209" spans="1:14" s="3" customFormat="1">
      <c r="A209" s="601"/>
      <c r="B209" s="635"/>
      <c r="C209" s="239" t="s">
        <v>318</v>
      </c>
      <c r="D209" s="625" t="s">
        <v>319</v>
      </c>
      <c r="E209" s="5">
        <v>254.5</v>
      </c>
      <c r="F209" s="5">
        <v>312.5</v>
      </c>
      <c r="G209" s="5">
        <v>345.5</v>
      </c>
      <c r="H209" s="5">
        <v>384.9</v>
      </c>
      <c r="I209" s="63">
        <v>437.7</v>
      </c>
      <c r="J209" s="100">
        <v>482</v>
      </c>
      <c r="K209" s="52">
        <v>499.2</v>
      </c>
      <c r="L209" s="211">
        <v>536.4</v>
      </c>
      <c r="M209" s="229">
        <v>585.4</v>
      </c>
      <c r="N209" s="211">
        <v>614.75300000000004</v>
      </c>
    </row>
    <row r="210" spans="1:14" s="3" customFormat="1">
      <c r="A210" s="601"/>
      <c r="B210" s="635"/>
      <c r="C210" s="239" t="s">
        <v>322</v>
      </c>
      <c r="D210" s="626"/>
      <c r="E210" s="13">
        <v>172.6</v>
      </c>
      <c r="F210" s="12">
        <v>208.5</v>
      </c>
      <c r="G210" s="12">
        <v>228.7</v>
      </c>
      <c r="H210" s="12">
        <v>259.3</v>
      </c>
      <c r="I210" s="55">
        <v>303.7</v>
      </c>
      <c r="J210" s="70">
        <v>343.3</v>
      </c>
      <c r="K210" s="70">
        <v>360.5</v>
      </c>
      <c r="L210" s="108">
        <v>388.4</v>
      </c>
      <c r="M210" s="269">
        <v>426.1</v>
      </c>
      <c r="N210" s="108">
        <v>451.05799999999999</v>
      </c>
    </row>
    <row r="211" spans="1:14" s="3" customFormat="1">
      <c r="A211" s="601"/>
      <c r="B211" s="635"/>
      <c r="C211" s="239" t="s">
        <v>324</v>
      </c>
      <c r="D211" s="653" t="s">
        <v>325</v>
      </c>
      <c r="E211" s="65">
        <v>6.73</v>
      </c>
      <c r="F211" s="65">
        <v>7.63</v>
      </c>
      <c r="G211" s="65">
        <v>7.65</v>
      </c>
      <c r="H211" s="65">
        <v>8.8800000000000008</v>
      </c>
      <c r="I211" s="66">
        <v>9.43</v>
      </c>
      <c r="J211" s="9">
        <v>9.81</v>
      </c>
      <c r="K211" s="9">
        <v>10.130000000000001</v>
      </c>
      <c r="L211" s="116">
        <v>10.36</v>
      </c>
      <c r="M211" s="76">
        <v>10.8</v>
      </c>
      <c r="N211" s="116">
        <v>11.593400000000001</v>
      </c>
    </row>
    <row r="212" spans="1:14" s="3" customFormat="1">
      <c r="A212" s="602"/>
      <c r="B212" s="636"/>
      <c r="C212" s="239" t="s">
        <v>328</v>
      </c>
      <c r="D212" s="626"/>
      <c r="E212" s="68">
        <v>3.02</v>
      </c>
      <c r="F212" s="67">
        <v>4.0599999999999996</v>
      </c>
      <c r="G212" s="67">
        <v>4.08</v>
      </c>
      <c r="H212" s="67">
        <v>5.84</v>
      </c>
      <c r="I212" s="69">
        <v>6.46</v>
      </c>
      <c r="J212" s="70">
        <v>7.13</v>
      </c>
      <c r="K212" s="70">
        <v>7.46</v>
      </c>
      <c r="L212" s="218">
        <v>8.43</v>
      </c>
      <c r="M212" s="269">
        <v>9</v>
      </c>
      <c r="N212" s="116">
        <v>9.7799999999999994</v>
      </c>
    </row>
    <row r="213" spans="1:14" s="3" customFormat="1" ht="12.75" customHeight="1">
      <c r="A213" s="600">
        <v>30</v>
      </c>
      <c r="B213" s="634" t="s">
        <v>496</v>
      </c>
      <c r="C213" s="256" t="s">
        <v>330</v>
      </c>
      <c r="D213" s="625" t="s">
        <v>331</v>
      </c>
      <c r="E213" s="190">
        <v>52</v>
      </c>
      <c r="F213" s="190">
        <v>49</v>
      </c>
      <c r="G213" s="190">
        <v>56</v>
      </c>
      <c r="H213" s="190">
        <v>75</v>
      </c>
      <c r="I213" s="191">
        <v>79</v>
      </c>
      <c r="J213" s="192">
        <v>87</v>
      </c>
      <c r="K213" s="193">
        <v>95</v>
      </c>
      <c r="L213" s="213">
        <v>101</v>
      </c>
      <c r="M213" s="274">
        <v>105</v>
      </c>
      <c r="N213" s="213">
        <v>111</v>
      </c>
    </row>
    <row r="214" spans="1:14" s="3" customFormat="1">
      <c r="A214" s="601"/>
      <c r="B214" s="635"/>
      <c r="C214" s="239" t="s">
        <v>335</v>
      </c>
      <c r="D214" s="653"/>
      <c r="E214" s="194">
        <v>136</v>
      </c>
      <c r="F214" s="194">
        <v>157</v>
      </c>
      <c r="G214" s="194">
        <v>175</v>
      </c>
      <c r="H214" s="194">
        <v>181</v>
      </c>
      <c r="I214" s="195">
        <v>182</v>
      </c>
      <c r="J214" s="192">
        <v>196</v>
      </c>
      <c r="K214" s="192">
        <v>197</v>
      </c>
      <c r="L214" s="217">
        <v>199</v>
      </c>
      <c r="M214" s="275">
        <v>202</v>
      </c>
      <c r="N214" s="217">
        <v>208</v>
      </c>
    </row>
    <row r="215" spans="1:14" s="3" customFormat="1">
      <c r="A215" s="601"/>
      <c r="B215" s="635"/>
      <c r="C215" s="239" t="s">
        <v>650</v>
      </c>
      <c r="D215" s="259" t="s">
        <v>70</v>
      </c>
      <c r="E215" s="196">
        <v>2532.9</v>
      </c>
      <c r="F215" s="196">
        <v>2942.3</v>
      </c>
      <c r="G215" s="196">
        <v>3426.1</v>
      </c>
      <c r="H215" s="196">
        <v>4247.3999999999996</v>
      </c>
      <c r="I215" s="195">
        <v>4971.7</v>
      </c>
      <c r="J215" s="197">
        <v>5564.1</v>
      </c>
      <c r="K215" s="197">
        <v>5204.7</v>
      </c>
      <c r="L215" s="217">
        <v>5414.5</v>
      </c>
      <c r="M215" s="275">
        <v>5867.6</v>
      </c>
      <c r="N215" s="217">
        <v>6214.7</v>
      </c>
    </row>
    <row r="216" spans="1:14" s="3" customFormat="1">
      <c r="A216" s="601"/>
      <c r="B216" s="635"/>
      <c r="C216" s="239" t="s">
        <v>337</v>
      </c>
      <c r="D216" s="259" t="s">
        <v>338</v>
      </c>
      <c r="E216" s="194">
        <v>77</v>
      </c>
      <c r="F216" s="194">
        <v>85</v>
      </c>
      <c r="G216" s="194">
        <v>67</v>
      </c>
      <c r="H216" s="194">
        <v>55</v>
      </c>
      <c r="I216" s="195">
        <v>59</v>
      </c>
      <c r="J216" s="192">
        <v>66</v>
      </c>
      <c r="K216" s="192">
        <v>60</v>
      </c>
      <c r="L216" s="217">
        <v>75</v>
      </c>
      <c r="M216" s="275">
        <v>72</v>
      </c>
      <c r="N216" s="217">
        <v>64</v>
      </c>
    </row>
    <row r="217" spans="1:14" s="3" customFormat="1" ht="13.5">
      <c r="A217" s="601"/>
      <c r="B217" s="635"/>
      <c r="C217" s="594" t="s">
        <v>341</v>
      </c>
      <c r="D217" s="653" t="s">
        <v>70</v>
      </c>
      <c r="E217" s="196">
        <v>199.8</v>
      </c>
      <c r="F217" s="196">
        <v>457.6</v>
      </c>
      <c r="G217" s="196">
        <v>695.6</v>
      </c>
      <c r="H217" s="196">
        <v>762.2</v>
      </c>
      <c r="I217" s="195">
        <v>1862.7</v>
      </c>
      <c r="J217" s="197">
        <v>2430</v>
      </c>
      <c r="K217" s="197">
        <v>2872.7</v>
      </c>
      <c r="L217" s="217">
        <v>3587.9</v>
      </c>
      <c r="M217" s="275">
        <v>4295.3999999999996</v>
      </c>
      <c r="N217" s="217">
        <v>5450.6</v>
      </c>
    </row>
    <row r="218" spans="1:14" s="3" customFormat="1">
      <c r="A218" s="602"/>
      <c r="B218" s="636"/>
      <c r="C218" s="239" t="s">
        <v>343</v>
      </c>
      <c r="D218" s="626"/>
      <c r="E218" s="199">
        <v>178.9</v>
      </c>
      <c r="F218" s="200">
        <v>293.10000000000002</v>
      </c>
      <c r="G218" s="200">
        <v>452.1</v>
      </c>
      <c r="H218" s="200">
        <v>516.70000000000005</v>
      </c>
      <c r="I218" s="201">
        <v>682.1</v>
      </c>
      <c r="J218" s="192">
        <v>712.6</v>
      </c>
      <c r="K218" s="198">
        <v>773.1</v>
      </c>
      <c r="L218" s="216">
        <v>869.6</v>
      </c>
      <c r="M218" s="279">
        <v>898.5</v>
      </c>
      <c r="N218" s="216">
        <v>820.69</v>
      </c>
    </row>
    <row r="219" spans="1:14" s="3" customFormat="1">
      <c r="A219" s="600">
        <v>31</v>
      </c>
      <c r="B219" s="622" t="s">
        <v>497</v>
      </c>
      <c r="C219" s="239" t="s">
        <v>346</v>
      </c>
      <c r="D219" s="627" t="s">
        <v>560</v>
      </c>
      <c r="E219" s="38">
        <f t="shared" ref="E219:N219" si="11">E220+E221</f>
        <v>6108.6</v>
      </c>
      <c r="F219" s="38">
        <f t="shared" si="11"/>
        <v>11415.9</v>
      </c>
      <c r="G219" s="38">
        <f t="shared" si="11"/>
        <v>11123.099999999999</v>
      </c>
      <c r="H219" s="38">
        <f t="shared" si="11"/>
        <v>10626.900000000001</v>
      </c>
      <c r="I219" s="71">
        <f t="shared" si="11"/>
        <v>11011</v>
      </c>
      <c r="J219" s="38">
        <f t="shared" si="11"/>
        <v>8466.7999999999993</v>
      </c>
      <c r="K219" s="188">
        <f t="shared" si="11"/>
        <v>8274.4</v>
      </c>
      <c r="L219" s="188">
        <f t="shared" si="11"/>
        <v>10537.900000000001</v>
      </c>
      <c r="M219" s="283">
        <f t="shared" si="11"/>
        <v>12886.6</v>
      </c>
      <c r="N219" s="188">
        <f t="shared" si="11"/>
        <v>13747.1</v>
      </c>
    </row>
    <row r="220" spans="1:14" s="3" customFormat="1">
      <c r="A220" s="601"/>
      <c r="B220" s="604"/>
      <c r="C220" s="239" t="s">
        <v>349</v>
      </c>
      <c r="D220" s="675"/>
      <c r="E220" s="40">
        <v>2908.5</v>
      </c>
      <c r="F220" s="40">
        <v>4817.5</v>
      </c>
      <c r="G220" s="40">
        <v>4384.7</v>
      </c>
      <c r="H220" s="40">
        <v>4269.1000000000004</v>
      </c>
      <c r="I220" s="39">
        <v>5774.3</v>
      </c>
      <c r="J220" s="46">
        <v>4669.3</v>
      </c>
      <c r="K220" s="197">
        <v>4916.3</v>
      </c>
      <c r="L220" s="217">
        <v>6200.6</v>
      </c>
      <c r="M220" s="275">
        <v>7011.8</v>
      </c>
      <c r="N220" s="217">
        <v>7619.6</v>
      </c>
    </row>
    <row r="221" spans="1:14" s="3" customFormat="1">
      <c r="A221" s="601"/>
      <c r="B221" s="604"/>
      <c r="C221" s="239" t="s">
        <v>351</v>
      </c>
      <c r="D221" s="675"/>
      <c r="E221" s="40">
        <v>3200.1</v>
      </c>
      <c r="F221" s="40">
        <v>6598.4</v>
      </c>
      <c r="G221" s="40">
        <v>6738.4</v>
      </c>
      <c r="H221" s="40">
        <v>6357.8</v>
      </c>
      <c r="I221" s="39">
        <v>5236.7</v>
      </c>
      <c r="J221" s="46">
        <v>3797.5</v>
      </c>
      <c r="K221" s="197">
        <v>3358.1</v>
      </c>
      <c r="L221" s="217">
        <v>4337.3</v>
      </c>
      <c r="M221" s="275">
        <v>5874.8</v>
      </c>
      <c r="N221" s="217">
        <v>6127.5</v>
      </c>
    </row>
    <row r="222" spans="1:14" s="3" customFormat="1">
      <c r="A222" s="601"/>
      <c r="B222" s="604"/>
      <c r="C222" s="239" t="s">
        <v>353</v>
      </c>
      <c r="D222" s="628"/>
      <c r="E222" s="73">
        <f t="shared" ref="E222:N222" si="12">E220-E221</f>
        <v>-291.59999999999991</v>
      </c>
      <c r="F222" s="72">
        <f t="shared" si="12"/>
        <v>-1780.8999999999996</v>
      </c>
      <c r="G222" s="72">
        <f t="shared" si="12"/>
        <v>-2353.6999999999998</v>
      </c>
      <c r="H222" s="72">
        <f t="shared" si="12"/>
        <v>-2088.6999999999998</v>
      </c>
      <c r="I222" s="74">
        <f t="shared" si="12"/>
        <v>537.60000000000036</v>
      </c>
      <c r="J222" s="72">
        <f t="shared" si="12"/>
        <v>871.80000000000018</v>
      </c>
      <c r="K222" s="189">
        <f t="shared" si="12"/>
        <v>1558.2000000000003</v>
      </c>
      <c r="L222" s="189">
        <f t="shared" si="12"/>
        <v>1863.3000000000002</v>
      </c>
      <c r="M222" s="284">
        <f t="shared" si="12"/>
        <v>1137</v>
      </c>
      <c r="N222" s="189">
        <f t="shared" si="12"/>
        <v>1492.1000000000004</v>
      </c>
    </row>
    <row r="223" spans="1:14" s="3" customFormat="1">
      <c r="A223" s="601"/>
      <c r="B223" s="605"/>
      <c r="C223" s="589" t="s">
        <v>781</v>
      </c>
      <c r="D223" s="262" t="s">
        <v>21</v>
      </c>
      <c r="E223" s="16">
        <f t="shared" ref="E223:N223" si="13">100*E222/E24</f>
        <v>-4.0524408092983206</v>
      </c>
      <c r="F223" s="15">
        <f t="shared" si="13"/>
        <v>-17.107660280253228</v>
      </c>
      <c r="G223" s="15">
        <f t="shared" si="13"/>
        <v>-19.172717456436803</v>
      </c>
      <c r="H223" s="15">
        <f t="shared" si="13"/>
        <v>-16.61988291558448</v>
      </c>
      <c r="I223" s="19">
        <f t="shared" si="13"/>
        <v>4.3978751300104841</v>
      </c>
      <c r="J223" s="15">
        <f t="shared" si="13"/>
        <v>7.4212811009744986</v>
      </c>
      <c r="K223" s="15">
        <f t="shared" si="13"/>
        <v>13.977215944369972</v>
      </c>
      <c r="L223" s="15">
        <f t="shared" si="13"/>
        <v>16.313393229284415</v>
      </c>
      <c r="M223" s="19">
        <f t="shared" si="13"/>
        <v>8.6742351661881081</v>
      </c>
      <c r="N223" s="15">
        <f t="shared" si="13"/>
        <v>10.772680512900015</v>
      </c>
    </row>
    <row r="224" spans="1:14" s="3" customFormat="1">
      <c r="A224" s="601"/>
      <c r="B224" s="682" t="s">
        <v>498</v>
      </c>
      <c r="C224" s="239" t="s">
        <v>355</v>
      </c>
      <c r="D224" s="627" t="s">
        <v>560</v>
      </c>
      <c r="E224" s="5">
        <v>2466.3000000000002</v>
      </c>
      <c r="F224" s="5">
        <v>4439.8999999999996</v>
      </c>
      <c r="G224" s="5">
        <v>4059.7</v>
      </c>
      <c r="H224" s="5">
        <v>3706.3</v>
      </c>
      <c r="I224" s="63">
        <v>5073.3999999999996</v>
      </c>
      <c r="J224" s="6">
        <v>3910.1</v>
      </c>
      <c r="K224" s="202">
        <v>3901.6</v>
      </c>
      <c r="L224" s="211">
        <v>5307.4</v>
      </c>
      <c r="M224" s="229">
        <v>6542.8</v>
      </c>
      <c r="N224" s="116">
        <v>6789.7</v>
      </c>
    </row>
    <row r="225" spans="1:14" s="3" customFormat="1">
      <c r="A225" s="601"/>
      <c r="B225" s="683"/>
      <c r="C225" s="239" t="s">
        <v>358</v>
      </c>
      <c r="D225" s="680"/>
      <c r="E225" s="7">
        <v>82.7</v>
      </c>
      <c r="F225" s="7">
        <v>96.3</v>
      </c>
      <c r="G225" s="7">
        <v>79.599999999999994</v>
      </c>
      <c r="H225" s="7">
        <v>61.8</v>
      </c>
      <c r="I225" s="10">
        <v>61.6</v>
      </c>
      <c r="J225" s="9">
        <v>76.900000000000006</v>
      </c>
      <c r="K225" s="203">
        <v>55.8</v>
      </c>
      <c r="L225" s="116">
        <v>67.7</v>
      </c>
      <c r="M225" s="76">
        <v>85.9</v>
      </c>
      <c r="N225" s="116">
        <v>68.099999999999994</v>
      </c>
    </row>
    <row r="226" spans="1:14" s="3" customFormat="1">
      <c r="A226" s="601"/>
      <c r="B226" s="683"/>
      <c r="C226" s="239" t="s">
        <v>360</v>
      </c>
      <c r="D226" s="680"/>
      <c r="E226" s="7">
        <v>30.5</v>
      </c>
      <c r="F226" s="7">
        <v>37.9</v>
      </c>
      <c r="G226" s="7">
        <v>12.3</v>
      </c>
      <c r="H226" s="7">
        <v>13</v>
      </c>
      <c r="I226" s="10">
        <v>13.5</v>
      </c>
      <c r="J226" s="9">
        <v>66.599999999999994</v>
      </c>
      <c r="K226" s="203">
        <v>8.5</v>
      </c>
      <c r="L226" s="116">
        <v>11.6</v>
      </c>
      <c r="M226" s="76">
        <v>21.2</v>
      </c>
      <c r="N226" s="116">
        <v>27.8</v>
      </c>
    </row>
    <row r="227" spans="1:14" s="3" customFormat="1">
      <c r="A227" s="601"/>
      <c r="B227" s="683"/>
      <c r="C227" s="239" t="s">
        <v>362</v>
      </c>
      <c r="D227" s="680"/>
      <c r="E227" s="7">
        <v>2.7</v>
      </c>
      <c r="F227" s="7">
        <v>11</v>
      </c>
      <c r="G227" s="7">
        <v>5.6</v>
      </c>
      <c r="H227" s="7">
        <v>10.5</v>
      </c>
      <c r="I227" s="10">
        <v>24.5</v>
      </c>
      <c r="J227" s="9">
        <v>20.3</v>
      </c>
      <c r="K227" s="203">
        <v>14</v>
      </c>
      <c r="L227" s="116">
        <v>14.8</v>
      </c>
      <c r="M227" s="76">
        <v>26.5</v>
      </c>
      <c r="N227" s="116">
        <v>15.5</v>
      </c>
    </row>
    <row r="228" spans="1:14" s="3" customFormat="1">
      <c r="A228" s="601"/>
      <c r="B228" s="683"/>
      <c r="C228" s="239" t="s">
        <v>364</v>
      </c>
      <c r="D228" s="680"/>
      <c r="E228" s="7">
        <v>6</v>
      </c>
      <c r="F228" s="7">
        <v>5</v>
      </c>
      <c r="G228" s="7">
        <v>3.6</v>
      </c>
      <c r="H228" s="7">
        <v>3.9</v>
      </c>
      <c r="I228" s="10">
        <v>15.4</v>
      </c>
      <c r="J228" s="9">
        <v>18.7</v>
      </c>
      <c r="K228" s="203">
        <v>10.5</v>
      </c>
      <c r="L228" s="116">
        <v>8.3000000000000007</v>
      </c>
      <c r="M228" s="76">
        <v>7.6</v>
      </c>
      <c r="N228" s="116">
        <v>26</v>
      </c>
    </row>
    <row r="229" spans="1:14" s="3" customFormat="1">
      <c r="A229" s="601"/>
      <c r="B229" s="683"/>
      <c r="C229" s="245" t="s">
        <v>366</v>
      </c>
      <c r="D229" s="680"/>
      <c r="E229" s="7">
        <v>141.6</v>
      </c>
      <c r="F229" s="7">
        <v>90.8</v>
      </c>
      <c r="G229" s="7">
        <v>117.3</v>
      </c>
      <c r="H229" s="7">
        <v>135.5</v>
      </c>
      <c r="I229" s="10">
        <v>1.2</v>
      </c>
      <c r="J229" s="9">
        <v>1.6</v>
      </c>
      <c r="K229" s="203">
        <v>3.7</v>
      </c>
      <c r="L229" s="116">
        <v>2.4</v>
      </c>
      <c r="M229" s="76">
        <v>2.2999999999999998</v>
      </c>
      <c r="N229" s="116">
        <v>1.4</v>
      </c>
    </row>
    <row r="230" spans="1:14" s="3" customFormat="1">
      <c r="A230" s="601"/>
      <c r="B230" s="683"/>
      <c r="C230" s="239" t="s">
        <v>368</v>
      </c>
      <c r="D230" s="680"/>
      <c r="E230" s="7">
        <v>67.400000000000006</v>
      </c>
      <c r="F230" s="7">
        <v>20</v>
      </c>
      <c r="G230" s="7">
        <v>11.9</v>
      </c>
      <c r="H230" s="7">
        <v>200.7</v>
      </c>
      <c r="I230" s="10">
        <v>398.7</v>
      </c>
      <c r="J230" s="9">
        <v>337.7</v>
      </c>
      <c r="K230" s="203">
        <v>557.20000000000005</v>
      </c>
      <c r="L230" s="116">
        <v>660.5</v>
      </c>
      <c r="M230" s="76">
        <v>172.9</v>
      </c>
      <c r="N230" s="116">
        <v>291.10000000000002</v>
      </c>
    </row>
    <row r="231" spans="1:14" s="3" customFormat="1">
      <c r="A231" s="601"/>
      <c r="B231" s="683"/>
      <c r="C231" s="239" t="s">
        <v>370</v>
      </c>
      <c r="D231" s="680"/>
      <c r="E231" s="7">
        <v>31.8</v>
      </c>
      <c r="F231" s="7">
        <v>49.8</v>
      </c>
      <c r="G231" s="7">
        <v>31.6</v>
      </c>
      <c r="H231" s="7">
        <v>51.5</v>
      </c>
      <c r="I231" s="10">
        <v>51.4</v>
      </c>
      <c r="J231" s="9">
        <v>43.4</v>
      </c>
      <c r="K231" s="203">
        <v>33.6</v>
      </c>
      <c r="L231" s="116">
        <v>43.3</v>
      </c>
      <c r="M231" s="76">
        <v>54.1</v>
      </c>
      <c r="N231" s="116">
        <v>45.3</v>
      </c>
    </row>
    <row r="232" spans="1:14" s="3" customFormat="1">
      <c r="A232" s="601"/>
      <c r="B232" s="684"/>
      <c r="C232" s="239" t="s">
        <v>59</v>
      </c>
      <c r="D232" s="681"/>
      <c r="E232" s="13">
        <f t="shared" ref="E232:F232" si="14">E220-SUM(E224:E231)</f>
        <v>79.5</v>
      </c>
      <c r="F232" s="12">
        <f t="shared" si="14"/>
        <v>66.800000000000182</v>
      </c>
      <c r="G232" s="12">
        <f t="shared" ref="G232:N232" si="15">G220-SUM(G224:G231)</f>
        <v>63.099999999998545</v>
      </c>
      <c r="H232" s="12">
        <f t="shared" si="15"/>
        <v>85.899999999999636</v>
      </c>
      <c r="I232" s="41">
        <f t="shared" si="15"/>
        <v>134.60000000000127</v>
      </c>
      <c r="J232" s="12">
        <f t="shared" si="15"/>
        <v>194.00000000000091</v>
      </c>
      <c r="K232" s="12">
        <f t="shared" si="15"/>
        <v>331.39999999999964</v>
      </c>
      <c r="L232" s="12">
        <f t="shared" si="15"/>
        <v>84.600000000000364</v>
      </c>
      <c r="M232" s="41">
        <f t="shared" si="15"/>
        <v>98.5</v>
      </c>
      <c r="N232" s="12">
        <f t="shared" si="15"/>
        <v>354.69999999999982</v>
      </c>
    </row>
    <row r="233" spans="1:14" s="3" customFormat="1" ht="12.75" customHeight="1">
      <c r="A233" s="601"/>
      <c r="B233" s="676" t="s">
        <v>522</v>
      </c>
      <c r="C233" s="245" t="s">
        <v>513</v>
      </c>
      <c r="D233" s="679" t="s">
        <v>560</v>
      </c>
      <c r="E233" s="134">
        <v>60.201459800000002</v>
      </c>
      <c r="F233" s="135">
        <v>29.620812115</v>
      </c>
      <c r="G233" s="135">
        <v>15.540161015000001</v>
      </c>
      <c r="H233" s="135">
        <v>20.411180096999999</v>
      </c>
      <c r="I233" s="204">
        <v>17.248525934</v>
      </c>
      <c r="J233" s="135">
        <v>44.8197615999999</v>
      </c>
      <c r="K233" s="135">
        <v>60.727499999999999</v>
      </c>
      <c r="L233" s="512">
        <v>131.1</v>
      </c>
      <c r="M233" s="513">
        <v>189.1</v>
      </c>
      <c r="N233" s="514">
        <v>144.4</v>
      </c>
    </row>
    <row r="234" spans="1:14" s="3" customFormat="1" ht="12.75" customHeight="1">
      <c r="A234" s="601"/>
      <c r="B234" s="677"/>
      <c r="C234" s="245" t="s">
        <v>508</v>
      </c>
      <c r="D234" s="680"/>
      <c r="E234" s="134">
        <v>4.2736453000000001</v>
      </c>
      <c r="F234" s="135">
        <v>4.876723717</v>
      </c>
      <c r="G234" s="135">
        <v>5.9718007699999998</v>
      </c>
      <c r="H234" s="135">
        <v>9.6440129649999999</v>
      </c>
      <c r="I234" s="204">
        <v>3.1226040130000001</v>
      </c>
      <c r="J234" s="135">
        <v>2.0728807919999999</v>
      </c>
      <c r="K234" s="135">
        <v>4.0418000000000003</v>
      </c>
      <c r="L234" s="233">
        <v>6.4</v>
      </c>
      <c r="M234" s="285">
        <v>2.7</v>
      </c>
      <c r="N234" s="219">
        <v>4.0999999999999996</v>
      </c>
    </row>
    <row r="235" spans="1:14" s="3" customFormat="1" ht="24" customHeight="1">
      <c r="A235" s="601"/>
      <c r="B235" s="677"/>
      <c r="C235" s="245" t="s">
        <v>514</v>
      </c>
      <c r="D235" s="680"/>
      <c r="E235" s="134">
        <v>1505.0442495</v>
      </c>
      <c r="F235" s="135">
        <v>1977.914853278</v>
      </c>
      <c r="G235" s="135">
        <v>1873.2534740829999</v>
      </c>
      <c r="H235" s="135">
        <v>2123.8708196960001</v>
      </c>
      <c r="I235" s="204">
        <v>3638.1241875619999</v>
      </c>
      <c r="J235" s="135">
        <v>3033.8221612029502</v>
      </c>
      <c r="K235" s="135">
        <v>2470.7678999999998</v>
      </c>
      <c r="L235" s="515">
        <v>2599.3000000000002</v>
      </c>
      <c r="M235" s="286">
        <v>3243.5</v>
      </c>
      <c r="N235" s="233">
        <v>3289.9</v>
      </c>
    </row>
    <row r="236" spans="1:14" s="3" customFormat="1">
      <c r="A236" s="601"/>
      <c r="B236" s="677"/>
      <c r="C236" s="598" t="s">
        <v>515</v>
      </c>
      <c r="D236" s="680"/>
      <c r="E236" s="134">
        <v>1055.6424515000001</v>
      </c>
      <c r="F236" s="135">
        <v>2554.6090574320001</v>
      </c>
      <c r="G236" s="135">
        <v>2259.3757779590001</v>
      </c>
      <c r="H236" s="135">
        <v>1650.007215542</v>
      </c>
      <c r="I236" s="204">
        <v>1496.1007164709999</v>
      </c>
      <c r="J236" s="135">
        <v>949.73189701900196</v>
      </c>
      <c r="K236" s="135">
        <v>1316.6917000000001</v>
      </c>
      <c r="L236" s="515">
        <v>2648.9</v>
      </c>
      <c r="M236" s="286">
        <v>3210.4</v>
      </c>
      <c r="N236" s="233">
        <v>3485.1</v>
      </c>
    </row>
    <row r="237" spans="1:14" s="3" customFormat="1" ht="12.75" customHeight="1">
      <c r="A237" s="601"/>
      <c r="B237" s="677"/>
      <c r="C237" s="245" t="s">
        <v>516</v>
      </c>
      <c r="D237" s="680"/>
      <c r="E237" s="134">
        <v>4.5785000000000001E-3</v>
      </c>
      <c r="F237" s="135">
        <v>1.0541818E-2</v>
      </c>
      <c r="G237" s="135">
        <v>3.4322724999999998E-2</v>
      </c>
      <c r="H237" s="135">
        <v>5.4267040000000001E-3</v>
      </c>
      <c r="I237" s="204">
        <v>1.1765054E-2</v>
      </c>
      <c r="J237" s="135">
        <v>7.1705780999999996E-2</v>
      </c>
      <c r="K237" s="135">
        <v>0.70050000000000001</v>
      </c>
      <c r="L237" s="233">
        <v>0.4</v>
      </c>
      <c r="M237" s="516">
        <v>0.5</v>
      </c>
      <c r="N237" s="517">
        <v>0.7</v>
      </c>
    </row>
    <row r="238" spans="1:14" s="3" customFormat="1" ht="12.75" customHeight="1">
      <c r="A238" s="601"/>
      <c r="B238" s="677"/>
      <c r="C238" s="245" t="s">
        <v>517</v>
      </c>
      <c r="D238" s="680"/>
      <c r="E238" s="134">
        <v>1.2658506</v>
      </c>
      <c r="F238" s="135">
        <v>1.416462839</v>
      </c>
      <c r="G238" s="135">
        <v>1.534902561</v>
      </c>
      <c r="H238" s="135">
        <v>1.9772393420000001</v>
      </c>
      <c r="I238" s="204">
        <v>2.2035663319999998</v>
      </c>
      <c r="J238" s="135">
        <v>2.393043112</v>
      </c>
      <c r="K238" s="135">
        <v>3.3460999999999999</v>
      </c>
      <c r="L238" s="233">
        <v>2.7</v>
      </c>
      <c r="M238" s="285">
        <v>1.3</v>
      </c>
      <c r="N238" s="219">
        <v>2.9</v>
      </c>
    </row>
    <row r="239" spans="1:14" s="3" customFormat="1" ht="12.75" customHeight="1">
      <c r="A239" s="601"/>
      <c r="B239" s="677"/>
      <c r="C239" s="245" t="s">
        <v>518</v>
      </c>
      <c r="D239" s="680"/>
      <c r="E239" s="134">
        <v>53.933217200000001</v>
      </c>
      <c r="F239" s="135">
        <v>77.997608291000006</v>
      </c>
      <c r="G239" s="135">
        <v>54.292121475000002</v>
      </c>
      <c r="H239" s="135">
        <v>57.918499173000001</v>
      </c>
      <c r="I239" s="204">
        <v>86.739374495000007</v>
      </c>
      <c r="J239" s="135">
        <v>111.44837065999999</v>
      </c>
      <c r="K239" s="135">
        <v>116.2226</v>
      </c>
      <c r="L239" s="233">
        <v>129.4</v>
      </c>
      <c r="M239" s="285">
        <v>117.3</v>
      </c>
      <c r="N239" s="219">
        <v>95.7</v>
      </c>
    </row>
    <row r="240" spans="1:14" s="3" customFormat="1" ht="12.75" customHeight="1">
      <c r="A240" s="601"/>
      <c r="B240" s="677"/>
      <c r="C240" s="245" t="s">
        <v>519</v>
      </c>
      <c r="D240" s="680"/>
      <c r="E240" s="134">
        <v>22.807683300000001</v>
      </c>
      <c r="F240" s="135">
        <v>23.633786319999999</v>
      </c>
      <c r="G240" s="135">
        <v>24.328935830999999</v>
      </c>
      <c r="H240" s="135">
        <v>66.642249809999996</v>
      </c>
      <c r="I240" s="204">
        <v>93.615578589999998</v>
      </c>
      <c r="J240" s="135">
        <v>71.3902331289991</v>
      </c>
      <c r="K240" s="135">
        <v>138.29130000000001</v>
      </c>
      <c r="L240" s="233">
        <v>39.799999999999997</v>
      </c>
      <c r="M240" s="285">
        <v>50</v>
      </c>
      <c r="N240" s="219">
        <v>114.1</v>
      </c>
    </row>
    <row r="241" spans="1:14" s="3" customFormat="1" ht="12.75" customHeight="1">
      <c r="A241" s="601"/>
      <c r="B241" s="677"/>
      <c r="C241" s="245" t="s">
        <v>520</v>
      </c>
      <c r="D241" s="680"/>
      <c r="E241" s="134">
        <v>26.9900631</v>
      </c>
      <c r="F241" s="135">
        <v>37.638516903000003</v>
      </c>
      <c r="G241" s="135">
        <v>28.043897133000002</v>
      </c>
      <c r="H241" s="135">
        <v>28.752654489000001</v>
      </c>
      <c r="I241" s="204">
        <v>31.920308142</v>
      </c>
      <c r="J241" s="135">
        <v>32.962833308999997</v>
      </c>
      <c r="K241" s="135">
        <v>47.137300000000003</v>
      </c>
      <c r="L241" s="233">
        <v>47.3</v>
      </c>
      <c r="M241" s="285">
        <v>52.5</v>
      </c>
      <c r="N241" s="219">
        <v>64.400000000000006</v>
      </c>
    </row>
    <row r="242" spans="1:14" s="3" customFormat="1" ht="12.75" customHeight="1">
      <c r="A242" s="601"/>
      <c r="B242" s="678"/>
      <c r="C242" s="245" t="s">
        <v>521</v>
      </c>
      <c r="D242" s="681"/>
      <c r="E242" s="134">
        <v>178.33900120000001</v>
      </c>
      <c r="F242" s="135">
        <v>109.777973785</v>
      </c>
      <c r="G242" s="135">
        <v>122.29385164</v>
      </c>
      <c r="H242" s="135">
        <v>309.82654851000001</v>
      </c>
      <c r="I242" s="204">
        <v>405.24428298700002</v>
      </c>
      <c r="J242" s="133">
        <v>420.56757087250003</v>
      </c>
      <c r="K242" s="135">
        <v>758.40869999999995</v>
      </c>
      <c r="L242" s="234">
        <v>595.4</v>
      </c>
      <c r="M242" s="287">
        <v>144.5</v>
      </c>
      <c r="N242" s="220">
        <v>418.4</v>
      </c>
    </row>
    <row r="243" spans="1:14" s="3" customFormat="1" ht="12.75" customHeight="1">
      <c r="A243" s="601"/>
      <c r="B243" s="685" t="s">
        <v>807</v>
      </c>
      <c r="C243" s="239" t="s">
        <v>372</v>
      </c>
      <c r="D243" s="625" t="s">
        <v>140</v>
      </c>
      <c r="E243" s="5">
        <v>568.70000000000005</v>
      </c>
      <c r="F243" s="5">
        <v>575.9</v>
      </c>
      <c r="G243" s="5">
        <v>574.29999999999995</v>
      </c>
      <c r="H243" s="5">
        <v>649.79999999999995</v>
      </c>
      <c r="I243" s="63">
        <v>1379</v>
      </c>
      <c r="J243" s="6">
        <v>1477.8</v>
      </c>
      <c r="K243" s="52">
        <v>1562</v>
      </c>
      <c r="L243" s="213">
        <v>1447.2</v>
      </c>
      <c r="M243" s="274">
        <v>1436.7</v>
      </c>
      <c r="N243" s="217">
        <v>1403.6</v>
      </c>
    </row>
    <row r="244" spans="1:14" s="3" customFormat="1">
      <c r="A244" s="601"/>
      <c r="B244" s="686"/>
      <c r="C244" s="245" t="s">
        <v>719</v>
      </c>
      <c r="D244" s="653"/>
      <c r="E244" s="7">
        <v>405.6</v>
      </c>
      <c r="F244" s="7">
        <v>407.1</v>
      </c>
      <c r="G244" s="7">
        <v>428.9</v>
      </c>
      <c r="H244" s="7">
        <v>338.1</v>
      </c>
      <c r="I244" s="10">
        <v>313.7</v>
      </c>
      <c r="J244" s="9">
        <v>280.10000000000002</v>
      </c>
      <c r="K244" s="9">
        <v>248.8</v>
      </c>
      <c r="L244" s="116">
        <v>319.3</v>
      </c>
      <c r="M244" s="76">
        <v>555.20000000000005</v>
      </c>
      <c r="N244" s="116">
        <v>700.1</v>
      </c>
    </row>
    <row r="245" spans="1:14" s="3" customFormat="1">
      <c r="A245" s="601"/>
      <c r="B245" s="686"/>
      <c r="C245" s="245" t="s">
        <v>720</v>
      </c>
      <c r="D245" s="653"/>
      <c r="E245" s="7">
        <v>119.8</v>
      </c>
      <c r="F245" s="7">
        <v>121.2</v>
      </c>
      <c r="G245" s="7">
        <v>140.9</v>
      </c>
      <c r="H245" s="7">
        <v>130.9</v>
      </c>
      <c r="I245" s="10">
        <v>99.4</v>
      </c>
      <c r="J245" s="9">
        <v>84.1</v>
      </c>
      <c r="K245" s="9">
        <v>126</v>
      </c>
      <c r="L245" s="116">
        <v>118.2</v>
      </c>
      <c r="M245" s="76">
        <v>123.9</v>
      </c>
      <c r="N245" s="116">
        <v>134.80000000000001</v>
      </c>
    </row>
    <row r="246" spans="1:14" s="3" customFormat="1">
      <c r="A246" s="601"/>
      <c r="B246" s="686"/>
      <c r="C246" s="245" t="s">
        <v>682</v>
      </c>
      <c r="D246" s="653"/>
      <c r="E246" s="7">
        <v>4.8</v>
      </c>
      <c r="F246" s="7">
        <v>4.2</v>
      </c>
      <c r="G246" s="7">
        <v>4.3</v>
      </c>
      <c r="H246" s="7">
        <v>4</v>
      </c>
      <c r="I246" s="413">
        <v>4</v>
      </c>
      <c r="J246" s="414">
        <v>5</v>
      </c>
      <c r="K246" s="414">
        <v>5.8</v>
      </c>
      <c r="L246" s="60">
        <v>6.5</v>
      </c>
      <c r="M246" s="59">
        <v>6</v>
      </c>
      <c r="N246" s="60">
        <v>5.7</v>
      </c>
    </row>
    <row r="247" spans="1:14" s="3" customFormat="1">
      <c r="A247" s="601"/>
      <c r="B247" s="686"/>
      <c r="C247" s="239" t="s">
        <v>215</v>
      </c>
      <c r="D247" s="626"/>
      <c r="E247" s="40">
        <v>16726.2</v>
      </c>
      <c r="F247" s="40">
        <v>21296</v>
      </c>
      <c r="G247" s="40">
        <v>20915.5</v>
      </c>
      <c r="H247" s="40">
        <v>18373.099999999999</v>
      </c>
      <c r="I247" s="39">
        <v>19499</v>
      </c>
      <c r="J247" s="58">
        <v>14472.6</v>
      </c>
      <c r="K247" s="51">
        <v>25810.6</v>
      </c>
      <c r="L247" s="64">
        <v>33399.4</v>
      </c>
      <c r="M247" s="288">
        <v>36264.699999999997</v>
      </c>
      <c r="N247" s="64">
        <v>36604.1</v>
      </c>
    </row>
    <row r="248" spans="1:14" s="3" customFormat="1">
      <c r="A248" s="601"/>
      <c r="B248" s="686"/>
      <c r="C248" s="245" t="s">
        <v>683</v>
      </c>
      <c r="D248" s="315" t="s">
        <v>711</v>
      </c>
      <c r="E248" s="408">
        <v>2070.8368</v>
      </c>
      <c r="F248" s="408">
        <v>2553.6615000000002</v>
      </c>
      <c r="G248" s="408">
        <v>3567.9587000000001</v>
      </c>
      <c r="H248" s="408">
        <v>5243.8256000000001</v>
      </c>
      <c r="I248" s="282">
        <v>6885.0872399999998</v>
      </c>
      <c r="J248" s="232">
        <v>8135.1884900000005</v>
      </c>
      <c r="K248" s="232">
        <v>8015.8987999999999</v>
      </c>
      <c r="L248" s="231">
        <v>7514.1740999999993</v>
      </c>
      <c r="M248" s="281">
        <v>6189.8</v>
      </c>
      <c r="N248" s="231">
        <v>6545.2079000000003</v>
      </c>
    </row>
    <row r="249" spans="1:14" s="3" customFormat="1">
      <c r="A249" s="601"/>
      <c r="B249" s="686"/>
      <c r="C249" s="245" t="s">
        <v>725</v>
      </c>
      <c r="D249" s="653" t="s">
        <v>236</v>
      </c>
      <c r="E249" s="7">
        <v>112.6</v>
      </c>
      <c r="F249" s="7">
        <v>163.4</v>
      </c>
      <c r="G249" s="7">
        <v>226.9</v>
      </c>
      <c r="H249" s="7">
        <v>482.9</v>
      </c>
      <c r="I249" s="44">
        <v>1519.6</v>
      </c>
      <c r="J249" s="46">
        <v>1703.3</v>
      </c>
      <c r="K249" s="51">
        <v>1466.5</v>
      </c>
      <c r="L249" s="217">
        <v>1015.9</v>
      </c>
      <c r="M249" s="275">
        <v>835.2</v>
      </c>
      <c r="N249" s="217">
        <v>712.5</v>
      </c>
    </row>
    <row r="250" spans="1:14" s="3" customFormat="1">
      <c r="A250" s="601"/>
      <c r="B250" s="686"/>
      <c r="C250" s="239" t="s">
        <v>235</v>
      </c>
      <c r="D250" s="626"/>
      <c r="E250" s="7">
        <v>5.0999999999999996</v>
      </c>
      <c r="F250" s="7">
        <v>2.6</v>
      </c>
      <c r="G250" s="7">
        <v>2.8</v>
      </c>
      <c r="H250" s="7">
        <v>7.6</v>
      </c>
      <c r="I250" s="10">
        <v>10</v>
      </c>
      <c r="J250" s="9">
        <v>11.3</v>
      </c>
      <c r="K250" s="9">
        <v>19.2</v>
      </c>
      <c r="L250" s="116">
        <v>14.6</v>
      </c>
      <c r="M250" s="76">
        <v>3.4</v>
      </c>
      <c r="N250" s="116">
        <v>9.1</v>
      </c>
    </row>
    <row r="251" spans="1:14" s="3" customFormat="1">
      <c r="A251" s="601"/>
      <c r="B251" s="686"/>
      <c r="C251" s="239" t="s">
        <v>251</v>
      </c>
      <c r="D251" s="259" t="s">
        <v>140</v>
      </c>
      <c r="E251" s="7">
        <v>26.8</v>
      </c>
      <c r="F251" s="7">
        <v>10.199999999999999</v>
      </c>
      <c r="G251" s="7">
        <v>3.1</v>
      </c>
      <c r="H251" s="7">
        <v>3</v>
      </c>
      <c r="I251" s="10">
        <v>2.2999999999999998</v>
      </c>
      <c r="J251" s="9">
        <v>4.7</v>
      </c>
      <c r="K251" s="9">
        <v>8.9</v>
      </c>
      <c r="L251" s="116">
        <v>29.3</v>
      </c>
      <c r="M251" s="76">
        <v>39.4</v>
      </c>
      <c r="N251" s="116">
        <v>37.9</v>
      </c>
    </row>
    <row r="252" spans="1:14" s="3" customFormat="1">
      <c r="A252" s="601"/>
      <c r="B252" s="686"/>
      <c r="C252" s="554" t="s">
        <v>685</v>
      </c>
      <c r="D252" s="585" t="s">
        <v>236</v>
      </c>
      <c r="E252" s="167">
        <v>644.88040000000001</v>
      </c>
      <c r="F252" s="167">
        <v>712.95960000000002</v>
      </c>
      <c r="G252" s="167">
        <v>352.7276</v>
      </c>
      <c r="H252" s="167">
        <v>490.82940000000002</v>
      </c>
      <c r="I252" s="345">
        <v>339.64003000000002</v>
      </c>
      <c r="J252" s="169">
        <v>424.90090049999998</v>
      </c>
      <c r="K252" s="169">
        <v>415.46120000000002</v>
      </c>
      <c r="L252" s="343">
        <v>404.97415000000001</v>
      </c>
      <c r="M252" s="348">
        <v>445.81668000000002</v>
      </c>
      <c r="N252" s="343">
        <v>419.46879999999999</v>
      </c>
    </row>
    <row r="253" spans="1:14" s="3" customFormat="1">
      <c r="A253" s="601"/>
      <c r="B253" s="686"/>
      <c r="C253" s="554" t="s">
        <v>686</v>
      </c>
      <c r="D253" s="575" t="s">
        <v>709</v>
      </c>
      <c r="E253" s="167">
        <v>114.54989999999999</v>
      </c>
      <c r="F253" s="167">
        <v>48.497900000000001</v>
      </c>
      <c r="G253" s="167">
        <v>13.407999999999999</v>
      </c>
      <c r="H253" s="167">
        <v>136.96610000000001</v>
      </c>
      <c r="I253" s="345">
        <v>52.9634</v>
      </c>
      <c r="J253" s="169">
        <v>17.892700000000001</v>
      </c>
      <c r="K253" s="169">
        <v>30.195</v>
      </c>
      <c r="L253" s="343">
        <v>14.379350000000001</v>
      </c>
      <c r="M253" s="348">
        <v>27.805499999999999</v>
      </c>
      <c r="N253" s="343">
        <v>33.813300000000005</v>
      </c>
    </row>
    <row r="254" spans="1:14" s="3" customFormat="1">
      <c r="A254" s="601"/>
      <c r="B254" s="686"/>
      <c r="C254" s="245" t="s">
        <v>714</v>
      </c>
      <c r="D254" s="259" t="s">
        <v>592</v>
      </c>
      <c r="E254" s="167">
        <v>345.10599999999999</v>
      </c>
      <c r="F254" s="167">
        <v>273.58</v>
      </c>
      <c r="G254" s="167">
        <v>204.7</v>
      </c>
      <c r="H254" s="167">
        <v>350.20500000000004</v>
      </c>
      <c r="I254" s="345">
        <v>239.91</v>
      </c>
      <c r="J254" s="169">
        <v>117.85000000000001</v>
      </c>
      <c r="K254" s="169">
        <v>460.41999999999996</v>
      </c>
      <c r="L254" s="343">
        <v>171.02</v>
      </c>
      <c r="M254" s="348">
        <v>0.3</v>
      </c>
      <c r="N254" s="343">
        <v>592.83299999999997</v>
      </c>
    </row>
    <row r="255" spans="1:14" s="3" customFormat="1" ht="14.25" customHeight="1">
      <c r="A255" s="601"/>
      <c r="B255" s="686"/>
      <c r="C255" s="562" t="s">
        <v>715</v>
      </c>
      <c r="D255" s="599" t="s">
        <v>712</v>
      </c>
      <c r="E255" s="167">
        <v>312.36464530000001</v>
      </c>
      <c r="F255" s="167">
        <v>519.31618049999997</v>
      </c>
      <c r="G255" s="167">
        <v>286.5334264</v>
      </c>
      <c r="H255" s="167">
        <v>297.40085599999998</v>
      </c>
      <c r="I255" s="345">
        <v>297.434482</v>
      </c>
      <c r="J255" s="169">
        <v>340.72385400000002</v>
      </c>
      <c r="K255" s="169">
        <v>177.32756000000001</v>
      </c>
      <c r="L255" s="343">
        <v>307.34515950000002</v>
      </c>
      <c r="M255" s="348">
        <v>341.2</v>
      </c>
      <c r="N255" s="343">
        <v>243.53110859999998</v>
      </c>
    </row>
    <row r="256" spans="1:14" s="3" customFormat="1">
      <c r="A256" s="601"/>
      <c r="B256" s="686"/>
      <c r="C256" s="239" t="s">
        <v>266</v>
      </c>
      <c r="D256" s="625" t="s">
        <v>140</v>
      </c>
      <c r="E256" s="7">
        <v>1</v>
      </c>
      <c r="F256" s="7">
        <v>0.5</v>
      </c>
      <c r="G256" s="7">
        <v>0.5</v>
      </c>
      <c r="H256" s="7">
        <v>0.6</v>
      </c>
      <c r="I256" s="10">
        <v>0.6</v>
      </c>
      <c r="J256" s="9">
        <v>0.6</v>
      </c>
      <c r="K256" s="9">
        <v>0.5</v>
      </c>
      <c r="L256" s="116">
        <v>0.6</v>
      </c>
      <c r="M256" s="76">
        <v>0.6</v>
      </c>
      <c r="N256" s="116">
        <v>0.5</v>
      </c>
    </row>
    <row r="257" spans="1:14" s="3" customFormat="1" ht="15" customHeight="1">
      <c r="A257" s="601"/>
      <c r="B257" s="686"/>
      <c r="C257" s="245" t="s">
        <v>660</v>
      </c>
      <c r="D257" s="653"/>
      <c r="E257" s="167">
        <v>7.9493878999999996</v>
      </c>
      <c r="F257" s="167">
        <v>8.4280668999999993</v>
      </c>
      <c r="G257" s="167">
        <v>4.4943171</v>
      </c>
      <c r="H257" s="167">
        <v>2.3703514999999999</v>
      </c>
      <c r="I257" s="345">
        <v>7.3512564999999999</v>
      </c>
      <c r="J257" s="169">
        <v>11.450320290000001</v>
      </c>
      <c r="K257" s="169">
        <v>14.0906103</v>
      </c>
      <c r="L257" s="343">
        <v>16.053799900000001</v>
      </c>
      <c r="M257" s="348">
        <v>12.2</v>
      </c>
      <c r="N257" s="343">
        <v>14.7577008</v>
      </c>
    </row>
    <row r="258" spans="1:14" s="3" customFormat="1">
      <c r="A258" s="601"/>
      <c r="B258" s="686"/>
      <c r="C258" s="245" t="s">
        <v>750</v>
      </c>
      <c r="D258" s="653"/>
      <c r="E258" s="167">
        <v>1.1016466999999999</v>
      </c>
      <c r="F258" s="167">
        <v>1.0321088</v>
      </c>
      <c r="G258" s="167">
        <v>1.0322624</v>
      </c>
      <c r="H258" s="167">
        <v>0.99104159999999997</v>
      </c>
      <c r="I258" s="345">
        <v>1.0901090499999999</v>
      </c>
      <c r="J258" s="169">
        <v>0.48488870000000006</v>
      </c>
      <c r="K258" s="169">
        <v>0.81885600000000003</v>
      </c>
      <c r="L258" s="343">
        <v>1.1155556000000002</v>
      </c>
      <c r="M258" s="348">
        <v>0.7</v>
      </c>
      <c r="N258" s="343">
        <v>1.0508446999999999</v>
      </c>
    </row>
    <row r="259" spans="1:14" s="3" customFormat="1" ht="15" customHeight="1">
      <c r="A259" s="601"/>
      <c r="B259" s="686"/>
      <c r="C259" s="245" t="s">
        <v>677</v>
      </c>
      <c r="D259" s="626"/>
      <c r="E259" s="167">
        <v>0.44150860000000003</v>
      </c>
      <c r="F259" s="167">
        <v>0.40076499999999998</v>
      </c>
      <c r="G259" s="167">
        <v>0.30123099999999997</v>
      </c>
      <c r="H259" s="167">
        <v>0.32900000000000001</v>
      </c>
      <c r="I259" s="345">
        <v>0.45361200000000002</v>
      </c>
      <c r="J259" s="169">
        <v>0.66527999999999998</v>
      </c>
      <c r="K259" s="169">
        <v>0.61846400000000001</v>
      </c>
      <c r="L259" s="343">
        <v>0.75594939999999999</v>
      </c>
      <c r="M259" s="348">
        <v>0.9</v>
      </c>
      <c r="N259" s="343">
        <v>0.4094102</v>
      </c>
    </row>
    <row r="260" spans="1:14" s="3" customFormat="1">
      <c r="A260" s="601"/>
      <c r="B260" s="686"/>
      <c r="C260" s="245" t="s">
        <v>480</v>
      </c>
      <c r="D260" s="259" t="s">
        <v>481</v>
      </c>
      <c r="E260" s="7">
        <v>100</v>
      </c>
      <c r="F260" s="7">
        <v>156.4</v>
      </c>
      <c r="G260" s="7">
        <v>145.9</v>
      </c>
      <c r="H260" s="7">
        <v>50.1</v>
      </c>
      <c r="I260" s="10">
        <v>109.9</v>
      </c>
      <c r="J260" s="9">
        <v>90.9</v>
      </c>
      <c r="K260" s="9">
        <v>89.2</v>
      </c>
      <c r="L260" s="116">
        <v>89.8</v>
      </c>
      <c r="M260" s="76">
        <v>85.9</v>
      </c>
      <c r="N260" s="116">
        <v>43.7</v>
      </c>
    </row>
    <row r="261" spans="1:14" s="3" customFormat="1">
      <c r="A261" s="601"/>
      <c r="B261" s="686"/>
      <c r="C261" s="239" t="s">
        <v>377</v>
      </c>
      <c r="D261" s="653" t="s">
        <v>378</v>
      </c>
      <c r="E261" s="167">
        <v>433.892</v>
      </c>
      <c r="F261" s="167">
        <v>437.8189999999999</v>
      </c>
      <c r="G261" s="167">
        <v>356.63599999999997</v>
      </c>
      <c r="H261" s="167">
        <v>409.68299999999999</v>
      </c>
      <c r="I261" s="345">
        <v>365.56599999999997</v>
      </c>
      <c r="J261" s="169">
        <v>367.15200000000004</v>
      </c>
      <c r="K261" s="169">
        <v>430.11</v>
      </c>
      <c r="L261" s="343">
        <v>554.72</v>
      </c>
      <c r="M261" s="348">
        <v>632.005</v>
      </c>
      <c r="N261" s="343">
        <v>788.65700000000004</v>
      </c>
    </row>
    <row r="262" spans="1:14" s="3" customFormat="1">
      <c r="A262" s="601"/>
      <c r="B262" s="687"/>
      <c r="C262" s="239" t="s">
        <v>380</v>
      </c>
      <c r="D262" s="626"/>
      <c r="E262" s="416">
        <v>112.61799999999999</v>
      </c>
      <c r="F262" s="417">
        <v>13.628</v>
      </c>
      <c r="G262" s="417">
        <v>0.92199999999999993</v>
      </c>
      <c r="H262" s="417">
        <v>0.67500000000000004</v>
      </c>
      <c r="I262" s="351">
        <v>1.9870000000000001</v>
      </c>
      <c r="J262" s="418">
        <v>2.5230000000000001</v>
      </c>
      <c r="K262" s="418">
        <v>6.6779999999999999</v>
      </c>
      <c r="L262" s="352">
        <v>16.684999999999999</v>
      </c>
      <c r="M262" s="354">
        <v>24.082000000000001</v>
      </c>
      <c r="N262" s="343">
        <v>24.285</v>
      </c>
    </row>
    <row r="263" spans="1:14" s="3" customFormat="1">
      <c r="A263" s="601"/>
      <c r="B263" s="634" t="s">
        <v>500</v>
      </c>
      <c r="C263" s="245" t="s">
        <v>382</v>
      </c>
      <c r="D263" s="675" t="s">
        <v>560</v>
      </c>
      <c r="E263" s="5">
        <v>1046.7</v>
      </c>
      <c r="F263" s="5">
        <v>1624.7</v>
      </c>
      <c r="G263" s="5">
        <v>1847.4</v>
      </c>
      <c r="H263" s="5">
        <v>1561.9</v>
      </c>
      <c r="I263" s="63">
        <v>1549.3</v>
      </c>
      <c r="J263" s="6">
        <v>1021</v>
      </c>
      <c r="K263" s="149">
        <v>880.4</v>
      </c>
      <c r="L263" s="211">
        <v>1219.2</v>
      </c>
      <c r="M263" s="229">
        <v>1710.3</v>
      </c>
      <c r="N263" s="211">
        <v>1729.9</v>
      </c>
    </row>
    <row r="264" spans="1:14" s="3" customFormat="1">
      <c r="A264" s="601"/>
      <c r="B264" s="635"/>
      <c r="C264" s="245" t="s">
        <v>355</v>
      </c>
      <c r="D264" s="680"/>
      <c r="E264" s="7">
        <v>971</v>
      </c>
      <c r="F264" s="7">
        <v>2023.9</v>
      </c>
      <c r="G264" s="7">
        <v>1873.5</v>
      </c>
      <c r="H264" s="7">
        <v>1822.6</v>
      </c>
      <c r="I264" s="10">
        <v>1767.9</v>
      </c>
      <c r="J264" s="6">
        <v>1389.9</v>
      </c>
      <c r="K264" s="131">
        <v>1061.2</v>
      </c>
      <c r="L264" s="116">
        <v>1427.7</v>
      </c>
      <c r="M264" s="76">
        <v>1968.8</v>
      </c>
      <c r="N264" s="116">
        <v>2060.8000000000002</v>
      </c>
    </row>
    <row r="265" spans="1:14" s="3" customFormat="1">
      <c r="A265" s="601"/>
      <c r="B265" s="635"/>
      <c r="C265" s="245" t="s">
        <v>362</v>
      </c>
      <c r="D265" s="680"/>
      <c r="E265" s="7">
        <v>196.5</v>
      </c>
      <c r="F265" s="7">
        <v>490.2</v>
      </c>
      <c r="G265" s="7">
        <v>501.6</v>
      </c>
      <c r="H265" s="7">
        <v>444.2</v>
      </c>
      <c r="I265" s="10">
        <v>367.8</v>
      </c>
      <c r="J265" s="6">
        <v>274.60000000000002</v>
      </c>
      <c r="K265" s="131">
        <v>330.6</v>
      </c>
      <c r="L265" s="116">
        <v>363.2</v>
      </c>
      <c r="M265" s="76">
        <v>561</v>
      </c>
      <c r="N265" s="116">
        <v>585.5</v>
      </c>
    </row>
    <row r="266" spans="1:14" s="3" customFormat="1">
      <c r="A266" s="601"/>
      <c r="B266" s="635"/>
      <c r="C266" s="245" t="s">
        <v>360</v>
      </c>
      <c r="D266" s="680"/>
      <c r="E266" s="7">
        <v>181.8</v>
      </c>
      <c r="F266" s="7">
        <v>356.7</v>
      </c>
      <c r="G266" s="7">
        <v>467.8</v>
      </c>
      <c r="H266" s="7">
        <v>507.4</v>
      </c>
      <c r="I266" s="10">
        <v>352.6</v>
      </c>
      <c r="J266" s="6">
        <v>258.7</v>
      </c>
      <c r="K266" s="131">
        <v>197.9</v>
      </c>
      <c r="L266" s="116">
        <v>197.7</v>
      </c>
      <c r="M266" s="76">
        <v>262.39999999999998</v>
      </c>
      <c r="N266" s="116">
        <v>267</v>
      </c>
    </row>
    <row r="267" spans="1:14" s="3" customFormat="1">
      <c r="A267" s="601"/>
      <c r="B267" s="635"/>
      <c r="C267" s="245" t="s">
        <v>385</v>
      </c>
      <c r="D267" s="680"/>
      <c r="E267" s="7">
        <v>158.9</v>
      </c>
      <c r="F267" s="7">
        <v>536</v>
      </c>
      <c r="G267" s="7">
        <v>535.9</v>
      </c>
      <c r="H267" s="7">
        <v>512.70000000000005</v>
      </c>
      <c r="I267" s="10">
        <v>229.5</v>
      </c>
      <c r="J267" s="6">
        <v>116.5</v>
      </c>
      <c r="K267" s="131">
        <v>139.19999999999999</v>
      </c>
      <c r="L267" s="116">
        <v>208.4</v>
      </c>
      <c r="M267" s="76">
        <v>211.5</v>
      </c>
      <c r="N267" s="116">
        <v>289.60000000000002</v>
      </c>
    </row>
    <row r="268" spans="1:14" s="3" customFormat="1">
      <c r="A268" s="601"/>
      <c r="B268" s="635"/>
      <c r="C268" s="245" t="s">
        <v>386</v>
      </c>
      <c r="D268" s="680"/>
      <c r="E268" s="7">
        <v>87.2</v>
      </c>
      <c r="F268" s="7">
        <v>273.60000000000002</v>
      </c>
      <c r="G268" s="7">
        <v>246.4</v>
      </c>
      <c r="H268" s="7">
        <v>252.2</v>
      </c>
      <c r="I268" s="10">
        <v>159.19999999999999</v>
      </c>
      <c r="J268" s="6">
        <v>124.5</v>
      </c>
      <c r="K268" s="131">
        <v>120.3</v>
      </c>
      <c r="L268" s="116">
        <v>128.4</v>
      </c>
      <c r="M268" s="76">
        <v>168.7</v>
      </c>
      <c r="N268" s="116">
        <v>188.9</v>
      </c>
    </row>
    <row r="269" spans="1:14" s="3" customFormat="1">
      <c r="A269" s="601"/>
      <c r="B269" s="636"/>
      <c r="C269" s="245" t="s">
        <v>59</v>
      </c>
      <c r="D269" s="681"/>
      <c r="E269" s="13">
        <f t="shared" ref="E269:N269" si="16">E221-SUM(E263:E268)</f>
        <v>558</v>
      </c>
      <c r="F269" s="12">
        <f t="shared" si="16"/>
        <v>1293.2999999999993</v>
      </c>
      <c r="G269" s="12">
        <f t="shared" si="16"/>
        <v>1265.8000000000002</v>
      </c>
      <c r="H269" s="12">
        <f t="shared" si="16"/>
        <v>1256.8000000000011</v>
      </c>
      <c r="I269" s="41">
        <f t="shared" si="16"/>
        <v>810.39999999999964</v>
      </c>
      <c r="J269" s="12">
        <f t="shared" si="16"/>
        <v>612.30000000000018</v>
      </c>
      <c r="K269" s="133">
        <f t="shared" si="16"/>
        <v>628.5</v>
      </c>
      <c r="L269" s="133">
        <f t="shared" si="16"/>
        <v>792.70000000000027</v>
      </c>
      <c r="M269" s="289">
        <f t="shared" si="16"/>
        <v>992.10000000000036</v>
      </c>
      <c r="N269" s="133">
        <f t="shared" si="16"/>
        <v>1005.7999999999993</v>
      </c>
    </row>
    <row r="270" spans="1:14" s="3" customFormat="1" ht="12.75" customHeight="1">
      <c r="A270" s="601"/>
      <c r="B270" s="676" t="s">
        <v>599</v>
      </c>
      <c r="C270" s="245" t="s">
        <v>513</v>
      </c>
      <c r="D270" s="679" t="s">
        <v>560</v>
      </c>
      <c r="E270" s="134">
        <v>295.38492170000001</v>
      </c>
      <c r="F270" s="135">
        <v>354.78253779300002</v>
      </c>
      <c r="G270" s="135">
        <v>413.64500036200002</v>
      </c>
      <c r="H270" s="135">
        <v>429.41333149799999</v>
      </c>
      <c r="I270" s="204">
        <v>432.13889035400001</v>
      </c>
      <c r="J270" s="135">
        <v>355.37447241199601</v>
      </c>
      <c r="K270" s="135">
        <v>392.2396</v>
      </c>
      <c r="L270" s="518">
        <v>418.5</v>
      </c>
      <c r="M270" s="519">
        <v>539.20000000000005</v>
      </c>
      <c r="N270" s="520">
        <v>499.1</v>
      </c>
    </row>
    <row r="271" spans="1:14" s="3" customFormat="1" ht="12.75" customHeight="1">
      <c r="A271" s="601"/>
      <c r="B271" s="677"/>
      <c r="C271" s="245" t="s">
        <v>508</v>
      </c>
      <c r="D271" s="680"/>
      <c r="E271" s="134">
        <v>64.914054199999995</v>
      </c>
      <c r="F271" s="135">
        <v>97.093367143999998</v>
      </c>
      <c r="G271" s="135">
        <v>119.487578961</v>
      </c>
      <c r="H271" s="135">
        <v>115.590302104</v>
      </c>
      <c r="I271" s="204">
        <v>103.901464494</v>
      </c>
      <c r="J271" s="135">
        <v>92.150378655000196</v>
      </c>
      <c r="K271" s="135">
        <v>89.834199999999996</v>
      </c>
      <c r="L271" s="518">
        <v>99.7</v>
      </c>
      <c r="M271" s="521">
        <v>104</v>
      </c>
      <c r="N271" s="520">
        <v>114.7</v>
      </c>
    </row>
    <row r="272" spans="1:14" s="3" customFormat="1">
      <c r="A272" s="601"/>
      <c r="B272" s="677"/>
      <c r="C272" s="597" t="s">
        <v>514</v>
      </c>
      <c r="D272" s="680"/>
      <c r="E272" s="134">
        <v>20.751617499999998</v>
      </c>
      <c r="F272" s="135">
        <v>42.210518934</v>
      </c>
      <c r="G272" s="135">
        <v>29.198298457</v>
      </c>
      <c r="H272" s="135">
        <v>26.446398148</v>
      </c>
      <c r="I272" s="204">
        <v>29.043196846000001</v>
      </c>
      <c r="J272" s="135">
        <v>21.689327764999899</v>
      </c>
      <c r="K272" s="135">
        <v>36.593150000000001</v>
      </c>
      <c r="L272" s="522">
        <v>51.9</v>
      </c>
      <c r="M272" s="523">
        <v>59.9</v>
      </c>
      <c r="N272" s="524">
        <v>69.400000000000006</v>
      </c>
    </row>
    <row r="273" spans="1:14" s="3" customFormat="1">
      <c r="A273" s="601"/>
      <c r="B273" s="677"/>
      <c r="C273" s="598" t="s">
        <v>515</v>
      </c>
      <c r="D273" s="680"/>
      <c r="E273" s="134">
        <v>713.8400249</v>
      </c>
      <c r="F273" s="135">
        <v>1188.332117728</v>
      </c>
      <c r="G273" s="135">
        <v>1480.5956915209999</v>
      </c>
      <c r="H273" s="135">
        <v>1627.017962031</v>
      </c>
      <c r="I273" s="204">
        <v>1356.8322263780001</v>
      </c>
      <c r="J273" s="135">
        <v>874.47012133900103</v>
      </c>
      <c r="K273" s="135">
        <v>699.01459999999997</v>
      </c>
      <c r="L273" s="522">
        <v>971.4</v>
      </c>
      <c r="M273" s="523">
        <v>1314.6</v>
      </c>
      <c r="N273" s="524">
        <v>1360.4</v>
      </c>
    </row>
    <row r="274" spans="1:14" s="3" customFormat="1" ht="12.75" customHeight="1">
      <c r="A274" s="601"/>
      <c r="B274" s="677"/>
      <c r="C274" s="245" t="s">
        <v>516</v>
      </c>
      <c r="D274" s="680"/>
      <c r="E274" s="134">
        <v>22.779798499999998</v>
      </c>
      <c r="F274" s="135">
        <v>29.714461515</v>
      </c>
      <c r="G274" s="135">
        <v>28.701576574000001</v>
      </c>
      <c r="H274" s="135">
        <v>31.433753806999999</v>
      </c>
      <c r="I274" s="204">
        <v>29.215461161</v>
      </c>
      <c r="J274" s="135">
        <v>24.929679572000001</v>
      </c>
      <c r="K274" s="135">
        <v>22.361899999999999</v>
      </c>
      <c r="L274" s="522">
        <v>22.7</v>
      </c>
      <c r="M274" s="523">
        <v>26.4</v>
      </c>
      <c r="N274" s="524">
        <v>22.5</v>
      </c>
    </row>
    <row r="275" spans="1:14" s="3" customFormat="1" ht="12.75" customHeight="1">
      <c r="A275" s="601"/>
      <c r="B275" s="677"/>
      <c r="C275" s="245" t="s">
        <v>517</v>
      </c>
      <c r="D275" s="680"/>
      <c r="E275" s="134">
        <v>195.06878459999999</v>
      </c>
      <c r="F275" s="135">
        <v>321.66481016500001</v>
      </c>
      <c r="G275" s="135">
        <v>365.06914543400001</v>
      </c>
      <c r="H275" s="135">
        <v>364.73468100700001</v>
      </c>
      <c r="I275" s="204">
        <v>368.89873475899998</v>
      </c>
      <c r="J275" s="135">
        <v>316.38519751200403</v>
      </c>
      <c r="K275" s="135">
        <v>293.62970000000001</v>
      </c>
      <c r="L275" s="522">
        <v>340.2</v>
      </c>
      <c r="M275" s="523">
        <v>414.2</v>
      </c>
      <c r="N275" s="524">
        <v>410.1</v>
      </c>
    </row>
    <row r="276" spans="1:14" s="3" customFormat="1" ht="12.75" customHeight="1">
      <c r="A276" s="601"/>
      <c r="B276" s="677"/>
      <c r="C276" s="245" t="s">
        <v>518</v>
      </c>
      <c r="D276" s="680"/>
      <c r="E276" s="134">
        <v>414.38935509999999</v>
      </c>
      <c r="F276" s="135">
        <v>980.15461450800001</v>
      </c>
      <c r="G276" s="135">
        <v>1038.4433843060001</v>
      </c>
      <c r="H276" s="135">
        <v>1036.921807808</v>
      </c>
      <c r="I276" s="204">
        <v>979.70949660100098</v>
      </c>
      <c r="J276" s="135">
        <v>700.41060413801404</v>
      </c>
      <c r="K276" s="135">
        <v>475.49299999999999</v>
      </c>
      <c r="L276" s="522">
        <v>626.29999999999995</v>
      </c>
      <c r="M276" s="523">
        <v>883.8</v>
      </c>
      <c r="N276" s="524">
        <v>940.1</v>
      </c>
    </row>
    <row r="277" spans="1:14" s="3" customFormat="1" ht="12.75" customHeight="1">
      <c r="A277" s="601"/>
      <c r="B277" s="677"/>
      <c r="C277" s="245" t="s">
        <v>519</v>
      </c>
      <c r="D277" s="680"/>
      <c r="E277" s="134">
        <v>1261.7006524000001</v>
      </c>
      <c r="F277" s="135">
        <v>3260.6225221469999</v>
      </c>
      <c r="G277" s="135">
        <v>2876.7730539559998</v>
      </c>
      <c r="H277" s="135">
        <v>2385.9068875090002</v>
      </c>
      <c r="I277" s="204">
        <v>1592.6044543630001</v>
      </c>
      <c r="J277" s="135">
        <v>1128.6948094930699</v>
      </c>
      <c r="K277" s="135">
        <v>1096.9627499999999</v>
      </c>
      <c r="L277" s="522">
        <v>1530.6</v>
      </c>
      <c r="M277" s="523">
        <v>2167.8000000000002</v>
      </c>
      <c r="N277" s="524">
        <v>2383.6999999999998</v>
      </c>
    </row>
    <row r="278" spans="1:14" s="3" customFormat="1" ht="12.75" customHeight="1">
      <c r="A278" s="601"/>
      <c r="B278" s="677"/>
      <c r="C278" s="245" t="s">
        <v>520</v>
      </c>
      <c r="D278" s="680"/>
      <c r="E278" s="134">
        <v>211.14758979999999</v>
      </c>
      <c r="F278" s="135">
        <v>323.77941094300002</v>
      </c>
      <c r="G278" s="135">
        <v>386.40395329500001</v>
      </c>
      <c r="H278" s="135">
        <v>340.34888327800002</v>
      </c>
      <c r="I278" s="204">
        <v>344.32206195800001</v>
      </c>
      <c r="J278" s="135">
        <v>283.39585768100301</v>
      </c>
      <c r="K278" s="135">
        <v>252.00059999999999</v>
      </c>
      <c r="L278" s="518">
        <v>275.89999999999998</v>
      </c>
      <c r="M278" s="521">
        <v>364.6</v>
      </c>
      <c r="N278" s="520">
        <v>327.39999999999998</v>
      </c>
    </row>
    <row r="279" spans="1:14" s="3" customFormat="1" ht="12.75" customHeight="1">
      <c r="A279" s="601"/>
      <c r="B279" s="678"/>
      <c r="C279" s="245" t="s">
        <v>521</v>
      </c>
      <c r="D279" s="681"/>
      <c r="E279" s="134">
        <v>7.6513600000000001E-2</v>
      </c>
      <c r="F279" s="135">
        <v>3.7652789999999998E-3</v>
      </c>
      <c r="G279" s="135">
        <v>6.3000672999999993E-2</v>
      </c>
      <c r="H279" s="135">
        <v>7.8127379999999996E-3</v>
      </c>
      <c r="I279" s="204">
        <v>1.4079030000000001E-3</v>
      </c>
      <c r="J279" s="133">
        <v>1.7805560000000002E-2</v>
      </c>
      <c r="K279" s="133">
        <v>1.09E-2</v>
      </c>
      <c r="L279" s="133">
        <v>1.09E-2</v>
      </c>
      <c r="M279" s="289">
        <v>0.4</v>
      </c>
      <c r="N279" s="135">
        <v>0.1</v>
      </c>
    </row>
    <row r="280" spans="1:14" s="3" customFormat="1" ht="15" customHeight="1">
      <c r="A280" s="601"/>
      <c r="B280" s="525" t="s">
        <v>501</v>
      </c>
      <c r="C280" s="239" t="s">
        <v>388</v>
      </c>
      <c r="D280" s="625" t="s">
        <v>140</v>
      </c>
      <c r="E280" s="5">
        <v>66.2</v>
      </c>
      <c r="F280" s="5">
        <v>7.4</v>
      </c>
      <c r="G280" s="5">
        <v>4.0999999999999996</v>
      </c>
      <c r="H280" s="5">
        <v>0.1</v>
      </c>
      <c r="I280" s="63">
        <v>34.200000000000003</v>
      </c>
      <c r="J280" s="9">
        <v>21.1</v>
      </c>
      <c r="K280" s="202">
        <v>158.5</v>
      </c>
      <c r="L280" s="211">
        <v>13.6</v>
      </c>
      <c r="M280" s="229">
        <v>232</v>
      </c>
      <c r="N280" s="211">
        <v>14.4</v>
      </c>
    </row>
    <row r="281" spans="1:14" s="3" customFormat="1">
      <c r="A281" s="601"/>
      <c r="B281" s="635" t="s">
        <v>502</v>
      </c>
      <c r="C281" s="239" t="s">
        <v>390</v>
      </c>
      <c r="D281" s="653"/>
      <c r="E281" s="7">
        <v>65.2</v>
      </c>
      <c r="F281" s="7">
        <v>67.7</v>
      </c>
      <c r="G281" s="7">
        <v>50.1</v>
      </c>
      <c r="H281" s="7">
        <v>23.9</v>
      </c>
      <c r="I281" s="10">
        <v>17.5</v>
      </c>
      <c r="J281" s="9">
        <v>20.5</v>
      </c>
      <c r="K281" s="203">
        <v>30</v>
      </c>
      <c r="L281" s="116" t="s">
        <v>465</v>
      </c>
      <c r="M281" s="76">
        <v>0</v>
      </c>
      <c r="N281" s="116">
        <v>2.9</v>
      </c>
    </row>
    <row r="282" spans="1:14" s="3" customFormat="1">
      <c r="A282" s="601"/>
      <c r="B282" s="635"/>
      <c r="C282" s="239" t="s">
        <v>392</v>
      </c>
      <c r="D282" s="626"/>
      <c r="E282" s="7">
        <v>8.6999999999999993</v>
      </c>
      <c r="F282" s="7">
        <v>5.0999999999999996</v>
      </c>
      <c r="G282" s="7">
        <v>6</v>
      </c>
      <c r="H282" s="7">
        <v>5.7</v>
      </c>
      <c r="I282" s="10">
        <v>8.8000000000000007</v>
      </c>
      <c r="J282" s="9">
        <v>9.3000000000000007</v>
      </c>
      <c r="K282" s="203">
        <v>10.6</v>
      </c>
      <c r="L282" s="116">
        <v>12.5</v>
      </c>
      <c r="M282" s="76">
        <v>13.5</v>
      </c>
      <c r="N282" s="116">
        <v>12.5</v>
      </c>
    </row>
    <row r="283" spans="1:14" s="3" customFormat="1">
      <c r="A283" s="601"/>
      <c r="B283" s="635"/>
      <c r="C283" s="239" t="s">
        <v>394</v>
      </c>
      <c r="D283" s="585" t="s">
        <v>236</v>
      </c>
      <c r="E283" s="7">
        <v>106.1</v>
      </c>
      <c r="F283" s="7">
        <v>101.4</v>
      </c>
      <c r="G283" s="7">
        <v>108.3</v>
      </c>
      <c r="H283" s="7">
        <v>139.4</v>
      </c>
      <c r="I283" s="10">
        <v>143.19999999999999</v>
      </c>
      <c r="J283" s="9">
        <v>224.2</v>
      </c>
      <c r="K283" s="203">
        <v>292.39999999999998</v>
      </c>
      <c r="L283" s="116">
        <v>408.8</v>
      </c>
      <c r="M283" s="76">
        <v>327.5</v>
      </c>
      <c r="N283" s="116">
        <v>225.9</v>
      </c>
    </row>
    <row r="284" spans="1:14" s="3" customFormat="1">
      <c r="A284" s="601"/>
      <c r="B284" s="635"/>
      <c r="C284" s="239" t="s">
        <v>396</v>
      </c>
      <c r="D284" s="625" t="s">
        <v>140</v>
      </c>
      <c r="E284" s="7">
        <v>38</v>
      </c>
      <c r="F284" s="7">
        <v>38.4</v>
      </c>
      <c r="G284" s="7">
        <v>44.9</v>
      </c>
      <c r="H284" s="7">
        <v>44.4</v>
      </c>
      <c r="I284" s="10">
        <v>44.6</v>
      </c>
      <c r="J284" s="9">
        <v>39.299999999999997</v>
      </c>
      <c r="K284" s="203">
        <v>50</v>
      </c>
      <c r="L284" s="116">
        <v>50.1</v>
      </c>
      <c r="M284" s="76">
        <v>66.3</v>
      </c>
      <c r="N284" s="116">
        <v>52.3</v>
      </c>
    </row>
    <row r="285" spans="1:14" s="3" customFormat="1">
      <c r="A285" s="601"/>
      <c r="B285" s="635"/>
      <c r="C285" s="239" t="s">
        <v>398</v>
      </c>
      <c r="D285" s="653"/>
      <c r="E285" s="7">
        <v>25.9</v>
      </c>
      <c r="F285" s="7">
        <v>12</v>
      </c>
      <c r="G285" s="7">
        <v>31.6</v>
      </c>
      <c r="H285" s="7">
        <v>20.399999999999999</v>
      </c>
      <c r="I285" s="10">
        <v>29.6</v>
      </c>
      <c r="J285" s="9">
        <v>24.5</v>
      </c>
      <c r="K285" s="203">
        <v>26.6</v>
      </c>
      <c r="L285" s="116">
        <v>34.299999999999997</v>
      </c>
      <c r="M285" s="76">
        <v>44.1</v>
      </c>
      <c r="N285" s="116">
        <v>43.7</v>
      </c>
    </row>
    <row r="286" spans="1:14" s="3" customFormat="1">
      <c r="A286" s="601"/>
      <c r="B286" s="635"/>
      <c r="C286" s="239" t="s">
        <v>400</v>
      </c>
      <c r="D286" s="653"/>
      <c r="E286" s="7">
        <v>8.5</v>
      </c>
      <c r="F286" s="7">
        <v>5.8</v>
      </c>
      <c r="G286" s="7">
        <v>3.2</v>
      </c>
      <c r="H286" s="7">
        <v>3.2000000000000001E-2</v>
      </c>
      <c r="I286" s="10">
        <v>5.4</v>
      </c>
      <c r="J286" s="9">
        <v>17.100000000000001</v>
      </c>
      <c r="K286" s="203">
        <v>0.7</v>
      </c>
      <c r="L286" s="116">
        <v>0.4</v>
      </c>
      <c r="M286" s="76">
        <v>2.9</v>
      </c>
      <c r="N286" s="116">
        <v>0.4</v>
      </c>
    </row>
    <row r="287" spans="1:14" s="3" customFormat="1">
      <c r="A287" s="601"/>
      <c r="B287" s="635"/>
      <c r="C287" s="239" t="s">
        <v>402</v>
      </c>
      <c r="D287" s="653"/>
      <c r="E287" s="7">
        <v>2.2999999999999998</v>
      </c>
      <c r="F287" s="7">
        <v>2.6</v>
      </c>
      <c r="G287" s="7">
        <v>2</v>
      </c>
      <c r="H287" s="7">
        <v>2.2999999999999998</v>
      </c>
      <c r="I287" s="10">
        <v>1.6</v>
      </c>
      <c r="J287" s="9">
        <v>1.8</v>
      </c>
      <c r="K287" s="203">
        <v>1.7</v>
      </c>
      <c r="L287" s="116">
        <v>1.7</v>
      </c>
      <c r="M287" s="76">
        <v>2</v>
      </c>
      <c r="N287" s="116">
        <v>0.9</v>
      </c>
    </row>
    <row r="288" spans="1:14" s="3" customFormat="1">
      <c r="A288" s="601"/>
      <c r="B288" s="635"/>
      <c r="C288" s="239" t="s">
        <v>404</v>
      </c>
      <c r="D288" s="626"/>
      <c r="E288" s="7">
        <v>15.8</v>
      </c>
      <c r="F288" s="7">
        <v>15.5</v>
      </c>
      <c r="G288" s="7">
        <v>20.6</v>
      </c>
      <c r="H288" s="7">
        <v>25.3</v>
      </c>
      <c r="I288" s="10">
        <v>27.8</v>
      </c>
      <c r="J288" s="9">
        <v>29.1</v>
      </c>
      <c r="K288" s="203">
        <v>36.4</v>
      </c>
      <c r="L288" s="116">
        <v>21.9</v>
      </c>
      <c r="M288" s="76">
        <v>23.3</v>
      </c>
      <c r="N288" s="116">
        <v>31.4</v>
      </c>
    </row>
    <row r="289" spans="1:14" s="3" customFormat="1">
      <c r="A289" s="601"/>
      <c r="B289" s="635"/>
      <c r="C289" s="245" t="s">
        <v>406</v>
      </c>
      <c r="D289" s="653" t="s">
        <v>563</v>
      </c>
      <c r="E289" s="7">
        <v>12.5</v>
      </c>
      <c r="F289" s="7">
        <v>20.2</v>
      </c>
      <c r="G289" s="7">
        <v>22.7</v>
      </c>
      <c r="H289" s="7">
        <v>25.4</v>
      </c>
      <c r="I289" s="10">
        <v>21</v>
      </c>
      <c r="J289" s="9">
        <v>15.9</v>
      </c>
      <c r="K289" s="203">
        <v>20.3</v>
      </c>
      <c r="L289" s="116">
        <v>21.6</v>
      </c>
      <c r="M289" s="76">
        <v>23.8</v>
      </c>
      <c r="N289" s="116">
        <v>28.6</v>
      </c>
    </row>
    <row r="290" spans="1:14" s="3" customFormat="1">
      <c r="A290" s="601"/>
      <c r="B290" s="635"/>
      <c r="C290" s="239" t="s">
        <v>408</v>
      </c>
      <c r="D290" s="653"/>
      <c r="E290" s="7">
        <v>18.8</v>
      </c>
      <c r="F290" s="7">
        <v>21.9</v>
      </c>
      <c r="G290" s="7">
        <v>28.7</v>
      </c>
      <c r="H290" s="7">
        <v>33.200000000000003</v>
      </c>
      <c r="I290" s="10">
        <v>21.7</v>
      </c>
      <c r="J290" s="9">
        <v>15.9</v>
      </c>
      <c r="K290" s="203">
        <v>16.7</v>
      </c>
      <c r="L290" s="116">
        <v>6.4</v>
      </c>
      <c r="M290" s="76">
        <v>7.4</v>
      </c>
      <c r="N290" s="116">
        <v>5.3</v>
      </c>
    </row>
    <row r="291" spans="1:14" s="3" customFormat="1">
      <c r="A291" s="601"/>
      <c r="B291" s="635"/>
      <c r="C291" s="239" t="s">
        <v>410</v>
      </c>
      <c r="D291" s="259" t="s">
        <v>567</v>
      </c>
      <c r="E291" s="45">
        <v>1320.9</v>
      </c>
      <c r="F291" s="45">
        <v>1823.8</v>
      </c>
      <c r="G291" s="45">
        <v>2138.1</v>
      </c>
      <c r="H291" s="45">
        <v>1948.4</v>
      </c>
      <c r="I291" s="44">
        <v>2042.9</v>
      </c>
      <c r="J291" s="46">
        <v>2026.2</v>
      </c>
      <c r="K291" s="197">
        <v>2247</v>
      </c>
      <c r="L291" s="217">
        <v>2918</v>
      </c>
      <c r="M291" s="275">
        <v>2550.6</v>
      </c>
      <c r="N291" s="217">
        <v>2905.1</v>
      </c>
    </row>
    <row r="292" spans="1:14" s="3" customFormat="1">
      <c r="A292" s="601"/>
      <c r="B292" s="636"/>
      <c r="C292" s="239" t="s">
        <v>412</v>
      </c>
      <c r="D292" s="585" t="s">
        <v>236</v>
      </c>
      <c r="E292" s="49">
        <v>459.9</v>
      </c>
      <c r="F292" s="47">
        <v>277.10000000000002</v>
      </c>
      <c r="G292" s="45">
        <v>226.8</v>
      </c>
      <c r="H292" s="45">
        <v>245.6</v>
      </c>
      <c r="I292" s="50">
        <v>245.7</v>
      </c>
      <c r="J292" s="48">
        <v>302.39999999999998</v>
      </c>
      <c r="K292" s="70">
        <v>303</v>
      </c>
      <c r="L292" s="216">
        <v>226</v>
      </c>
      <c r="M292" s="279">
        <v>246.9</v>
      </c>
      <c r="N292" s="216">
        <v>149</v>
      </c>
    </row>
    <row r="293" spans="1:14" s="3" customFormat="1" ht="12.75" customHeight="1">
      <c r="A293" s="601"/>
      <c r="B293" s="634" t="s">
        <v>503</v>
      </c>
      <c r="C293" s="239" t="s">
        <v>414</v>
      </c>
      <c r="D293" s="625" t="s">
        <v>140</v>
      </c>
      <c r="E293" s="5">
        <v>5.6</v>
      </c>
      <c r="F293" s="5">
        <v>6.8</v>
      </c>
      <c r="G293" s="5">
        <v>6.3</v>
      </c>
      <c r="H293" s="5">
        <v>5.2</v>
      </c>
      <c r="I293" s="63">
        <v>5.8</v>
      </c>
      <c r="J293" s="9">
        <v>5.3</v>
      </c>
      <c r="K293" s="52">
        <v>5.4</v>
      </c>
      <c r="L293" s="211">
        <v>5.7</v>
      </c>
      <c r="M293" s="229">
        <v>6.1</v>
      </c>
      <c r="N293" s="116">
        <v>5.5</v>
      </c>
    </row>
    <row r="294" spans="1:14" s="3" customFormat="1">
      <c r="A294" s="601"/>
      <c r="B294" s="635"/>
      <c r="C294" s="239" t="s">
        <v>417</v>
      </c>
      <c r="D294" s="626"/>
      <c r="E294" s="7">
        <v>5.5</v>
      </c>
      <c r="F294" s="7">
        <v>6.8</v>
      </c>
      <c r="G294" s="7">
        <v>7.8</v>
      </c>
      <c r="H294" s="7">
        <v>8.1999999999999993</v>
      </c>
      <c r="I294" s="10">
        <v>8.1</v>
      </c>
      <c r="J294" s="9">
        <v>7.5</v>
      </c>
      <c r="K294" s="9">
        <v>7.2</v>
      </c>
      <c r="L294" s="116">
        <v>8.5</v>
      </c>
      <c r="M294" s="76">
        <v>9.3000000000000007</v>
      </c>
      <c r="N294" s="116">
        <v>8.5</v>
      </c>
    </row>
    <row r="295" spans="1:14" s="3" customFormat="1">
      <c r="A295" s="601"/>
      <c r="B295" s="635"/>
      <c r="C295" s="239" t="s">
        <v>419</v>
      </c>
      <c r="D295" s="653" t="s">
        <v>420</v>
      </c>
      <c r="E295" s="7">
        <v>69.099999999999994</v>
      </c>
      <c r="F295" s="7">
        <v>102.9</v>
      </c>
      <c r="G295" s="7">
        <v>93.9</v>
      </c>
      <c r="H295" s="7">
        <v>89.2</v>
      </c>
      <c r="I295" s="10">
        <v>118.2</v>
      </c>
      <c r="J295" s="9">
        <v>57.8</v>
      </c>
      <c r="K295" s="9">
        <v>78.3</v>
      </c>
      <c r="L295" s="217">
        <v>106</v>
      </c>
      <c r="M295" s="275">
        <v>112.4</v>
      </c>
      <c r="N295" s="217">
        <v>109.5</v>
      </c>
    </row>
    <row r="296" spans="1:14">
      <c r="A296" s="601"/>
      <c r="B296" s="635"/>
      <c r="C296" s="239" t="s">
        <v>422</v>
      </c>
      <c r="D296" s="653"/>
      <c r="E296" s="7">
        <v>51</v>
      </c>
      <c r="F296" s="7">
        <v>69.400000000000006</v>
      </c>
      <c r="G296" s="7">
        <v>57</v>
      </c>
      <c r="H296" s="7">
        <v>64.599999999999994</v>
      </c>
      <c r="I296" s="10">
        <v>58.9</v>
      </c>
      <c r="J296" s="9">
        <v>38.5</v>
      </c>
      <c r="K296" s="9">
        <v>61.3</v>
      </c>
      <c r="L296" s="116">
        <v>74.900000000000006</v>
      </c>
      <c r="M296" s="76">
        <v>86.8</v>
      </c>
      <c r="N296" s="116">
        <v>80.5</v>
      </c>
    </row>
    <row r="297" spans="1:14">
      <c r="A297" s="601"/>
      <c r="B297" s="635"/>
      <c r="C297" s="239" t="s">
        <v>424</v>
      </c>
      <c r="D297" s="653"/>
      <c r="E297" s="7">
        <v>102.4</v>
      </c>
      <c r="F297" s="7">
        <v>131.6</v>
      </c>
      <c r="G297" s="7">
        <v>751.5</v>
      </c>
      <c r="H297" s="7">
        <v>95</v>
      </c>
      <c r="I297" s="10">
        <v>69.8</v>
      </c>
      <c r="J297" s="9">
        <v>86.1</v>
      </c>
      <c r="K297" s="9">
        <v>86.7</v>
      </c>
      <c r="L297" s="116">
        <v>76.900000000000006</v>
      </c>
      <c r="M297" s="76">
        <v>97</v>
      </c>
      <c r="N297" s="116">
        <v>97.1</v>
      </c>
    </row>
    <row r="298" spans="1:14">
      <c r="A298" s="601"/>
      <c r="B298" s="636"/>
      <c r="C298" s="239" t="s">
        <v>426</v>
      </c>
      <c r="D298" s="626"/>
      <c r="E298" s="13">
        <v>113.5</v>
      </c>
      <c r="F298" s="12">
        <v>234</v>
      </c>
      <c r="G298" s="12">
        <v>254.3</v>
      </c>
      <c r="H298" s="12">
        <v>251.8</v>
      </c>
      <c r="I298" s="55">
        <v>253.5</v>
      </c>
      <c r="J298" s="9">
        <v>193.2</v>
      </c>
      <c r="K298" s="70">
        <v>151.1</v>
      </c>
      <c r="L298" s="108">
        <v>147.5</v>
      </c>
      <c r="M298" s="269">
        <v>144.1</v>
      </c>
      <c r="N298" s="116">
        <v>111.3</v>
      </c>
    </row>
    <row r="299" spans="1:14" ht="15" customHeight="1">
      <c r="A299" s="601"/>
      <c r="B299" s="685" t="s">
        <v>811</v>
      </c>
      <c r="C299" s="239" t="s">
        <v>428</v>
      </c>
      <c r="D299" s="263" t="s">
        <v>275</v>
      </c>
      <c r="E299" s="5">
        <v>923.4</v>
      </c>
      <c r="F299" s="5">
        <v>824.9</v>
      </c>
      <c r="G299" s="5">
        <v>1848.4</v>
      </c>
      <c r="H299" s="5">
        <v>2735</v>
      </c>
      <c r="I299" s="63">
        <v>2645.9</v>
      </c>
      <c r="J299" s="149">
        <v>1920.6</v>
      </c>
      <c r="K299" s="149">
        <v>1534.7</v>
      </c>
      <c r="L299" s="211">
        <v>1443.2</v>
      </c>
      <c r="M299" s="229">
        <v>2379.6</v>
      </c>
      <c r="N299" s="211">
        <v>3292.6</v>
      </c>
    </row>
    <row r="300" spans="1:14">
      <c r="A300" s="601"/>
      <c r="B300" s="686"/>
      <c r="C300" s="239" t="s">
        <v>431</v>
      </c>
      <c r="D300" s="625" t="s">
        <v>140</v>
      </c>
      <c r="E300" s="7">
        <v>31.2</v>
      </c>
      <c r="F300" s="7">
        <v>45.7</v>
      </c>
      <c r="G300" s="7">
        <v>67.7</v>
      </c>
      <c r="H300" s="7">
        <v>75.8</v>
      </c>
      <c r="I300" s="76">
        <v>57.2</v>
      </c>
      <c r="J300" s="131">
        <v>59</v>
      </c>
      <c r="K300" s="131">
        <v>65.099999999999994</v>
      </c>
      <c r="L300" s="116">
        <v>105.1</v>
      </c>
      <c r="M300" s="76">
        <v>118.6</v>
      </c>
      <c r="N300" s="116">
        <v>136.6</v>
      </c>
    </row>
    <row r="301" spans="1:14">
      <c r="A301" s="601"/>
      <c r="B301" s="686"/>
      <c r="C301" s="239" t="s">
        <v>241</v>
      </c>
      <c r="D301" s="626"/>
      <c r="E301" s="7">
        <v>455.9</v>
      </c>
      <c r="F301" s="7">
        <v>785.9</v>
      </c>
      <c r="G301" s="7">
        <v>1192.3</v>
      </c>
      <c r="H301" s="7">
        <v>1525.4</v>
      </c>
      <c r="I301" s="10">
        <v>1506</v>
      </c>
      <c r="J301" s="131">
        <v>884.3</v>
      </c>
      <c r="K301" s="131">
        <v>252.6</v>
      </c>
      <c r="L301" s="116">
        <v>91</v>
      </c>
      <c r="M301" s="76">
        <v>35.799999999999997</v>
      </c>
      <c r="N301" s="116">
        <v>44.3</v>
      </c>
    </row>
    <row r="302" spans="1:14">
      <c r="A302" s="601"/>
      <c r="B302" s="686"/>
      <c r="C302" s="239" t="s">
        <v>433</v>
      </c>
      <c r="D302" s="585" t="s">
        <v>258</v>
      </c>
      <c r="E302" s="7">
        <v>191.5</v>
      </c>
      <c r="F302" s="7">
        <v>231.4</v>
      </c>
      <c r="G302" s="7">
        <v>202.6</v>
      </c>
      <c r="H302" s="7">
        <v>219.2</v>
      </c>
      <c r="I302" s="10">
        <v>155.6</v>
      </c>
      <c r="J302" s="131">
        <v>103.5</v>
      </c>
      <c r="K302" s="131">
        <v>145.69999999999999</v>
      </c>
      <c r="L302" s="116">
        <v>174.2</v>
      </c>
      <c r="M302" s="76">
        <v>236.7</v>
      </c>
      <c r="N302" s="116">
        <v>236.6</v>
      </c>
    </row>
    <row r="303" spans="1:14">
      <c r="A303" s="601"/>
      <c r="B303" s="686"/>
      <c r="C303" s="239" t="s">
        <v>435</v>
      </c>
      <c r="D303" s="625" t="s">
        <v>319</v>
      </c>
      <c r="E303" s="7">
        <v>26.4</v>
      </c>
      <c r="F303" s="7">
        <v>57.6</v>
      </c>
      <c r="G303" s="7">
        <v>46.4</v>
      </c>
      <c r="H303" s="7">
        <v>44.7</v>
      </c>
      <c r="I303" s="10">
        <v>41.2</v>
      </c>
      <c r="J303" s="131">
        <v>37.1</v>
      </c>
      <c r="K303" s="131">
        <v>37.700000000000003</v>
      </c>
      <c r="L303" s="116">
        <v>48.9</v>
      </c>
      <c r="M303" s="76">
        <v>64.039000000000001</v>
      </c>
      <c r="N303" s="116">
        <v>69.471999999999994</v>
      </c>
    </row>
    <row r="304" spans="1:14">
      <c r="A304" s="601"/>
      <c r="B304" s="687"/>
      <c r="C304" s="239" t="s">
        <v>437</v>
      </c>
      <c r="D304" s="626"/>
      <c r="E304" s="13">
        <v>12.2</v>
      </c>
      <c r="F304" s="12">
        <v>24.9</v>
      </c>
      <c r="G304" s="12">
        <v>22.4</v>
      </c>
      <c r="H304" s="12">
        <v>18</v>
      </c>
      <c r="I304" s="55">
        <v>12.5</v>
      </c>
      <c r="J304" s="132">
        <v>7.7</v>
      </c>
      <c r="K304" s="132">
        <v>6.8</v>
      </c>
      <c r="L304" s="108">
        <v>14.2</v>
      </c>
      <c r="M304" s="269">
        <v>22.256</v>
      </c>
      <c r="N304" s="108">
        <v>23.05</v>
      </c>
    </row>
    <row r="305" spans="1:14" ht="12.75" customHeight="1">
      <c r="A305" s="601"/>
      <c r="B305" s="634" t="s">
        <v>505</v>
      </c>
      <c r="C305" s="239" t="s">
        <v>439</v>
      </c>
      <c r="D305" s="625" t="s">
        <v>140</v>
      </c>
      <c r="E305" s="5">
        <v>284.7</v>
      </c>
      <c r="F305" s="5">
        <v>325.39999999999998</v>
      </c>
      <c r="G305" s="5">
        <v>389</v>
      </c>
      <c r="H305" s="5">
        <v>380.1</v>
      </c>
      <c r="I305" s="63">
        <v>416</v>
      </c>
      <c r="J305" s="9">
        <v>433.5</v>
      </c>
      <c r="K305" s="52">
        <v>384.7</v>
      </c>
      <c r="L305" s="211">
        <v>410.9</v>
      </c>
      <c r="M305" s="229">
        <v>435.2</v>
      </c>
      <c r="N305" s="116">
        <v>541.5</v>
      </c>
    </row>
    <row r="306" spans="1:14">
      <c r="A306" s="601"/>
      <c r="B306" s="635"/>
      <c r="C306" s="239" t="s">
        <v>442</v>
      </c>
      <c r="D306" s="653"/>
      <c r="E306" s="7">
        <v>499.4</v>
      </c>
      <c r="F306" s="7">
        <v>647.29999999999995</v>
      </c>
      <c r="G306" s="7">
        <v>715.5</v>
      </c>
      <c r="H306" s="7">
        <v>773.5</v>
      </c>
      <c r="I306" s="10">
        <v>685.9</v>
      </c>
      <c r="J306" s="26">
        <v>655</v>
      </c>
      <c r="K306" s="9">
        <v>548.1</v>
      </c>
      <c r="L306" s="116">
        <v>805.3</v>
      </c>
      <c r="M306" s="76">
        <v>848.8</v>
      </c>
      <c r="N306" s="116">
        <v>1080.4000000000001</v>
      </c>
    </row>
    <row r="307" spans="1:14">
      <c r="A307" s="601"/>
      <c r="B307" s="635"/>
      <c r="C307" s="239" t="s">
        <v>444</v>
      </c>
      <c r="D307" s="653"/>
      <c r="E307" s="7">
        <v>16.2</v>
      </c>
      <c r="F307" s="7">
        <v>25.1</v>
      </c>
      <c r="G307" s="7">
        <v>36.200000000000003</v>
      </c>
      <c r="H307" s="7">
        <v>38.799999999999997</v>
      </c>
      <c r="I307" s="10">
        <v>26.2</v>
      </c>
      <c r="J307" s="9">
        <v>27.3</v>
      </c>
      <c r="K307" s="9">
        <v>24.8</v>
      </c>
      <c r="L307" s="116">
        <v>33.5</v>
      </c>
      <c r="M307" s="76">
        <v>40.299999999999997</v>
      </c>
      <c r="N307" s="116">
        <v>46.6</v>
      </c>
    </row>
    <row r="308" spans="1:14">
      <c r="A308" s="601"/>
      <c r="B308" s="635"/>
      <c r="C308" s="239" t="s">
        <v>446</v>
      </c>
      <c r="D308" s="653"/>
      <c r="E308" s="7">
        <v>5.3</v>
      </c>
      <c r="F308" s="7">
        <v>6.7</v>
      </c>
      <c r="G308" s="7">
        <v>3.9</v>
      </c>
      <c r="H308" s="7">
        <v>2.6</v>
      </c>
      <c r="I308" s="10">
        <v>3.1</v>
      </c>
      <c r="J308" s="9">
        <v>3.2</v>
      </c>
      <c r="K308" s="9">
        <v>2.6</v>
      </c>
      <c r="L308" s="116">
        <v>2.2000000000000002</v>
      </c>
      <c r="M308" s="76">
        <v>3</v>
      </c>
      <c r="N308" s="116">
        <v>3</v>
      </c>
    </row>
    <row r="309" spans="1:14">
      <c r="A309" s="601"/>
      <c r="B309" s="635"/>
      <c r="C309" s="239" t="s">
        <v>448</v>
      </c>
      <c r="D309" s="626"/>
      <c r="E309" s="7">
        <v>3</v>
      </c>
      <c r="F309" s="7">
        <v>4.8</v>
      </c>
      <c r="G309" s="7">
        <v>1.1000000000000001</v>
      </c>
      <c r="H309" s="7">
        <v>0.5</v>
      </c>
      <c r="I309" s="10">
        <v>1</v>
      </c>
      <c r="J309" s="9">
        <v>0.9</v>
      </c>
      <c r="K309" s="9">
        <v>0.9</v>
      </c>
      <c r="L309" s="116">
        <v>0.5</v>
      </c>
      <c r="M309" s="76">
        <v>0.4</v>
      </c>
      <c r="N309" s="116">
        <v>0.1</v>
      </c>
    </row>
    <row r="310" spans="1:14">
      <c r="A310" s="602"/>
      <c r="B310" s="636"/>
      <c r="C310" s="239" t="s">
        <v>295</v>
      </c>
      <c r="D310" s="584" t="s">
        <v>296</v>
      </c>
      <c r="E310" s="13">
        <v>262.89999999999998</v>
      </c>
      <c r="F310" s="12">
        <v>275.5</v>
      </c>
      <c r="G310" s="12">
        <v>366</v>
      </c>
      <c r="H310" s="12">
        <v>1195.5</v>
      </c>
      <c r="I310" s="55">
        <v>1349.2</v>
      </c>
      <c r="J310" s="6">
        <v>1384.8</v>
      </c>
      <c r="K310" s="56">
        <v>1420.2</v>
      </c>
      <c r="L310" s="108">
        <v>1574.3</v>
      </c>
      <c r="M310" s="269">
        <v>1665.7</v>
      </c>
      <c r="N310" s="116">
        <v>1722.7</v>
      </c>
    </row>
    <row r="311" spans="1:14" ht="12.75" customHeight="1">
      <c r="A311" s="600">
        <v>32</v>
      </c>
      <c r="B311" s="694" t="s">
        <v>451</v>
      </c>
      <c r="C311" s="245" t="s">
        <v>477</v>
      </c>
      <c r="D311" s="625" t="s">
        <v>560</v>
      </c>
      <c r="E311" s="526">
        <f t="shared" ref="E311:N311" si="17">E312-E313</f>
        <v>1629.1000000000001</v>
      </c>
      <c r="F311" s="526">
        <f t="shared" si="17"/>
        <v>4476.5999999999995</v>
      </c>
      <c r="G311" s="526">
        <f t="shared" si="17"/>
        <v>4207.8</v>
      </c>
      <c r="H311" s="526">
        <f t="shared" si="17"/>
        <v>2018.6999999999998</v>
      </c>
      <c r="I311" s="526">
        <f t="shared" si="17"/>
        <v>230.70000000000002</v>
      </c>
      <c r="J311" s="526">
        <f>J312-J313</f>
        <v>82.899999999999991</v>
      </c>
      <c r="K311" s="526">
        <f t="shared" si="17"/>
        <v>-4170.8999999999996</v>
      </c>
      <c r="L311" s="526">
        <f t="shared" si="17"/>
        <v>1445.8000000000002</v>
      </c>
      <c r="M311" s="527">
        <f t="shared" si="17"/>
        <v>2136.654</v>
      </c>
      <c r="N311" s="526">
        <f t="shared" si="17"/>
        <v>2316.3000000000002</v>
      </c>
    </row>
    <row r="312" spans="1:14">
      <c r="A312" s="601"/>
      <c r="B312" s="686"/>
      <c r="C312" s="253" t="s">
        <v>478</v>
      </c>
      <c r="D312" s="653"/>
      <c r="E312" s="528">
        <v>1691.4</v>
      </c>
      <c r="F312" s="529">
        <v>4571.2</v>
      </c>
      <c r="G312" s="530">
        <v>4272.5</v>
      </c>
      <c r="H312" s="529">
        <v>2059.6999999999998</v>
      </c>
      <c r="I312" s="531">
        <v>337.8</v>
      </c>
      <c r="J312" s="427">
        <v>94.3</v>
      </c>
      <c r="K312" s="221">
        <v>-4156.3999999999996</v>
      </c>
      <c r="L312" s="222">
        <v>1494.4</v>
      </c>
      <c r="M312" s="303">
        <v>2173.6999999999998</v>
      </c>
      <c r="N312" s="222">
        <v>2443.3000000000002</v>
      </c>
    </row>
    <row r="313" spans="1:14">
      <c r="A313" s="602"/>
      <c r="B313" s="686"/>
      <c r="C313" s="252" t="s">
        <v>479</v>
      </c>
      <c r="D313" s="653"/>
      <c r="E313" s="532">
        <v>62.3</v>
      </c>
      <c r="F313" s="12">
        <v>94.6</v>
      </c>
      <c r="G313" s="533">
        <v>64.7</v>
      </c>
      <c r="H313" s="12">
        <v>41</v>
      </c>
      <c r="I313" s="533">
        <v>107.1</v>
      </c>
      <c r="J313" s="534">
        <v>11.4</v>
      </c>
      <c r="K313" s="70">
        <v>14.5</v>
      </c>
      <c r="L313" s="108">
        <v>48.6</v>
      </c>
      <c r="M313" s="269">
        <v>37.045999999999999</v>
      </c>
      <c r="N313" s="108">
        <v>127</v>
      </c>
    </row>
    <row r="314" spans="1:14" ht="15" customHeight="1">
      <c r="A314" s="641">
        <v>32.1</v>
      </c>
      <c r="B314" s="692" t="s">
        <v>812</v>
      </c>
      <c r="C314" s="564" t="s">
        <v>366</v>
      </c>
      <c r="D314" s="625" t="s">
        <v>560</v>
      </c>
      <c r="E314" s="423" t="s">
        <v>17</v>
      </c>
      <c r="F314" s="265">
        <v>2728.4747146997597</v>
      </c>
      <c r="G314" s="135">
        <v>2499.3069243544955</v>
      </c>
      <c r="H314" s="265">
        <v>1678.2246980314189</v>
      </c>
      <c r="I314" s="135">
        <v>611.44858681376502</v>
      </c>
      <c r="J314" s="265">
        <v>468.74460894230162</v>
      </c>
      <c r="K314" s="131">
        <v>531.05334575445477</v>
      </c>
      <c r="L314" s="266">
        <v>766.25524760915596</v>
      </c>
      <c r="M314" s="235">
        <v>1647.4615679783367</v>
      </c>
      <c r="N314" s="235">
        <v>1886.6726175843251</v>
      </c>
    </row>
    <row r="315" spans="1:14">
      <c r="A315" s="642"/>
      <c r="B315" s="693"/>
      <c r="C315" s="565" t="s">
        <v>680</v>
      </c>
      <c r="D315" s="653"/>
      <c r="E315" s="60" t="s">
        <v>17</v>
      </c>
      <c r="F315" s="265">
        <v>344.34389456201063</v>
      </c>
      <c r="G315" s="135">
        <v>492.78694536710401</v>
      </c>
      <c r="H315" s="265">
        <v>308.37078987058516</v>
      </c>
      <c r="I315" s="135">
        <v>298.76503224234762</v>
      </c>
      <c r="J315" s="265">
        <v>197.29267239470755</v>
      </c>
      <c r="K315" s="131">
        <v>246.98320620663384</v>
      </c>
      <c r="L315" s="266">
        <v>223.888218670649</v>
      </c>
      <c r="M315" s="235">
        <v>357.71920403278062</v>
      </c>
      <c r="N315" s="235">
        <v>314.84941101834073</v>
      </c>
    </row>
    <row r="316" spans="1:14">
      <c r="A316" s="642"/>
      <c r="B316" s="693"/>
      <c r="C316" s="565" t="s">
        <v>795</v>
      </c>
      <c r="D316" s="653"/>
      <c r="E316" s="60" t="s">
        <v>17</v>
      </c>
      <c r="F316" s="265">
        <v>250.42446092779883</v>
      </c>
      <c r="G316" s="135">
        <v>201.28370230290301</v>
      </c>
      <c r="H316" s="265">
        <v>94.360299607520133</v>
      </c>
      <c r="I316" s="135">
        <v>42.765084067495252</v>
      </c>
      <c r="J316" s="265">
        <v>262.94945829400291</v>
      </c>
      <c r="K316" s="131">
        <v>227.26374220129415</v>
      </c>
      <c r="L316" s="266">
        <v>101.8734636621879</v>
      </c>
      <c r="M316" s="235">
        <v>78.807726922777121</v>
      </c>
      <c r="N316" s="235">
        <v>169.85366317103151</v>
      </c>
    </row>
    <row r="317" spans="1:14">
      <c r="A317" s="642"/>
      <c r="B317" s="693"/>
      <c r="C317" s="565" t="s">
        <v>661</v>
      </c>
      <c r="D317" s="653"/>
      <c r="E317" s="60" t="s">
        <v>17</v>
      </c>
      <c r="F317" s="265">
        <v>659.15755029370757</v>
      </c>
      <c r="G317" s="135">
        <v>288.66976769781797</v>
      </c>
      <c r="H317" s="265">
        <v>178.75221434554126</v>
      </c>
      <c r="I317" s="135">
        <v>244.72481035988133</v>
      </c>
      <c r="J317" s="265">
        <v>72.01507183815977</v>
      </c>
      <c r="K317" s="131">
        <v>73.150452333028241</v>
      </c>
      <c r="L317" s="266">
        <v>135.09336796672369</v>
      </c>
      <c r="M317" s="235">
        <v>54.662424150491461</v>
      </c>
      <c r="N317" s="235">
        <v>155.76939917425932</v>
      </c>
    </row>
    <row r="318" spans="1:14">
      <c r="A318" s="642"/>
      <c r="B318" s="693"/>
      <c r="C318" s="565" t="s">
        <v>662</v>
      </c>
      <c r="D318" s="653"/>
      <c r="E318" s="60" t="s">
        <v>17</v>
      </c>
      <c r="F318" s="265">
        <v>890.13355022153223</v>
      </c>
      <c r="G318" s="135">
        <v>790.03393560753227</v>
      </c>
      <c r="H318" s="265">
        <v>232.86882523793221</v>
      </c>
      <c r="I318" s="135">
        <v>366.29694070278219</v>
      </c>
      <c r="J318" s="265">
        <v>65.885576946776069</v>
      </c>
      <c r="K318" s="131">
        <v>59.082745713101076</v>
      </c>
      <c r="L318" s="266">
        <v>246.97213447722052</v>
      </c>
      <c r="M318" s="235">
        <v>64.155149953956155</v>
      </c>
      <c r="N318" s="235">
        <v>127.54295988632575</v>
      </c>
    </row>
    <row r="319" spans="1:14">
      <c r="A319" s="642"/>
      <c r="B319" s="693"/>
      <c r="C319" s="565" t="s">
        <v>663</v>
      </c>
      <c r="D319" s="653"/>
      <c r="E319" s="60" t="s">
        <v>17</v>
      </c>
      <c r="F319" s="265">
        <v>54.124954142025274</v>
      </c>
      <c r="G319" s="135">
        <v>154.86526889881503</v>
      </c>
      <c r="H319" s="265">
        <v>78.595118198842798</v>
      </c>
      <c r="I319" s="135">
        <v>132.28728703140166</v>
      </c>
      <c r="J319" s="265">
        <v>61.324674646395138</v>
      </c>
      <c r="K319" s="131">
        <v>94.256544064458993</v>
      </c>
      <c r="L319" s="266">
        <v>91.783895320831775</v>
      </c>
      <c r="M319" s="235">
        <v>243.6934825687303</v>
      </c>
      <c r="N319" s="235">
        <v>121.68066990151728</v>
      </c>
    </row>
    <row r="320" spans="1:14">
      <c r="A320" s="642"/>
      <c r="B320" s="693"/>
      <c r="C320" s="565" t="s">
        <v>385</v>
      </c>
      <c r="D320" s="653"/>
      <c r="E320" s="60" t="s">
        <v>17</v>
      </c>
      <c r="F320" s="265">
        <v>240.19038194106139</v>
      </c>
      <c r="G320" s="135">
        <v>350.88478624995321</v>
      </c>
      <c r="H320" s="265">
        <v>232.22201524194759</v>
      </c>
      <c r="I320" s="135">
        <v>71.340994488182091</v>
      </c>
      <c r="J320" s="265">
        <v>68.847286189109269</v>
      </c>
      <c r="K320" s="131">
        <v>90.156388838374625</v>
      </c>
      <c r="L320" s="266">
        <v>138.87760512555951</v>
      </c>
      <c r="M320" s="235">
        <v>77.959530301003028</v>
      </c>
      <c r="N320" s="235">
        <v>87.645481155966593</v>
      </c>
    </row>
    <row r="321" spans="1:14">
      <c r="A321" s="642"/>
      <c r="B321" s="693"/>
      <c r="C321" s="565" t="s">
        <v>664</v>
      </c>
      <c r="D321" s="653"/>
      <c r="E321" s="60" t="s">
        <v>17</v>
      </c>
      <c r="F321" s="265">
        <v>123.57685437429895</v>
      </c>
      <c r="G321" s="135">
        <v>43.54890606046547</v>
      </c>
      <c r="H321" s="265">
        <v>54.752199560863843</v>
      </c>
      <c r="I321" s="135">
        <v>40.866721413123557</v>
      </c>
      <c r="J321" s="265">
        <v>31.775123890886377</v>
      </c>
      <c r="K321" s="131">
        <v>33.040642918747977</v>
      </c>
      <c r="L321" s="266">
        <v>25.106413274679163</v>
      </c>
      <c r="M321" s="235">
        <v>19.344503381471963</v>
      </c>
      <c r="N321" s="235">
        <v>74.540645431483512</v>
      </c>
    </row>
    <row r="322" spans="1:14">
      <c r="A322" s="642"/>
      <c r="B322" s="693"/>
      <c r="C322" s="566" t="s">
        <v>665</v>
      </c>
      <c r="D322" s="653"/>
      <c r="E322" s="60" t="s">
        <v>17</v>
      </c>
      <c r="F322" s="265">
        <v>30.231372874217403</v>
      </c>
      <c r="G322" s="135">
        <v>10.606336058985566</v>
      </c>
      <c r="H322" s="265">
        <v>17.080539517466928</v>
      </c>
      <c r="I322" s="135">
        <v>5.9419668590693151</v>
      </c>
      <c r="J322" s="265">
        <v>2.8072711872238352</v>
      </c>
      <c r="K322" s="131">
        <v>2.7213477991796147</v>
      </c>
      <c r="L322" s="266">
        <v>4.099658062918774</v>
      </c>
      <c r="M322" s="235">
        <v>25.346390094571174</v>
      </c>
      <c r="N322" s="235">
        <v>35.008707965008249</v>
      </c>
    </row>
    <row r="323" spans="1:14">
      <c r="A323" s="642"/>
      <c r="B323" s="693"/>
      <c r="C323" s="566" t="s">
        <v>382</v>
      </c>
      <c r="D323" s="653"/>
      <c r="E323" s="60" t="s">
        <v>17</v>
      </c>
      <c r="F323" s="265">
        <v>20.400616747928566</v>
      </c>
      <c r="G323" s="135">
        <v>16.432308119802283</v>
      </c>
      <c r="H323" s="265">
        <v>16.452529298137726</v>
      </c>
      <c r="I323" s="135">
        <v>2.8263158511822217</v>
      </c>
      <c r="J323" s="265">
        <v>9.8457869189068301</v>
      </c>
      <c r="K323" s="131">
        <v>4.2470602518500709</v>
      </c>
      <c r="L323" s="266">
        <v>30.258385268384409</v>
      </c>
      <c r="M323" s="235">
        <v>18.040746875763233</v>
      </c>
      <c r="N323" s="235">
        <v>30.96684498303739</v>
      </c>
    </row>
    <row r="324" spans="1:14">
      <c r="A324" s="642"/>
      <c r="B324" s="693"/>
      <c r="C324" s="566" t="s">
        <v>666</v>
      </c>
      <c r="D324" s="653"/>
      <c r="E324" s="60" t="s">
        <v>17</v>
      </c>
      <c r="F324" s="265">
        <v>26.369487532455317</v>
      </c>
      <c r="G324" s="135">
        <v>58.032103399645401</v>
      </c>
      <c r="H324" s="265">
        <v>53.866024093607301</v>
      </c>
      <c r="I324" s="135">
        <v>49.686618033320784</v>
      </c>
      <c r="J324" s="265">
        <v>44.925860302365102</v>
      </c>
      <c r="K324" s="131">
        <v>27.475591024063149</v>
      </c>
      <c r="L324" s="266">
        <v>10.158784704078087</v>
      </c>
      <c r="M324" s="235">
        <v>26.999582543864953</v>
      </c>
      <c r="N324" s="235">
        <v>21.838506371008375</v>
      </c>
    </row>
    <row r="325" spans="1:14">
      <c r="A325" s="642"/>
      <c r="B325" s="693"/>
      <c r="C325" s="566" t="s">
        <v>667</v>
      </c>
      <c r="D325" s="653"/>
      <c r="E325" s="60" t="s">
        <v>17</v>
      </c>
      <c r="F325" s="265">
        <v>86.346579302490227</v>
      </c>
      <c r="G325" s="135">
        <v>174.64285071045018</v>
      </c>
      <c r="H325" s="265">
        <v>206.29095535803978</v>
      </c>
      <c r="I325" s="135">
        <v>12.252797592028726</v>
      </c>
      <c r="J325" s="265">
        <v>24.256591610346003</v>
      </c>
      <c r="K325" s="131">
        <v>20.560648508770765</v>
      </c>
      <c r="L325" s="266">
        <v>43.117611156154936</v>
      </c>
      <c r="M325" s="235">
        <v>15.622130303243059</v>
      </c>
      <c r="N325" s="235">
        <v>19.987489899042842</v>
      </c>
    </row>
    <row r="326" spans="1:14">
      <c r="A326" s="642"/>
      <c r="B326" s="693"/>
      <c r="C326" s="566" t="s">
        <v>668</v>
      </c>
      <c r="D326" s="653"/>
      <c r="E326" s="60" t="s">
        <v>17</v>
      </c>
      <c r="F326" s="265">
        <v>25.639384282705556</v>
      </c>
      <c r="G326" s="135">
        <v>26.974155377907714</v>
      </c>
      <c r="H326" s="265">
        <v>15.149962221108119</v>
      </c>
      <c r="I326" s="135">
        <v>39.491040313074514</v>
      </c>
      <c r="J326" s="265">
        <v>14.091874227762052</v>
      </c>
      <c r="K326" s="131">
        <v>13.479633908942082</v>
      </c>
      <c r="L326" s="266">
        <v>8.9976271817196434</v>
      </c>
      <c r="M326" s="235">
        <v>14.967671360668223</v>
      </c>
      <c r="N326" s="235">
        <v>13.428859792996981</v>
      </c>
    </row>
    <row r="327" spans="1:14">
      <c r="A327" s="642"/>
      <c r="B327" s="693"/>
      <c r="C327" s="566" t="s">
        <v>669</v>
      </c>
      <c r="D327" s="653"/>
      <c r="E327" s="60" t="s">
        <v>17</v>
      </c>
      <c r="F327" s="265">
        <v>111.78628250883207</v>
      </c>
      <c r="G327" s="135">
        <v>9.4775671264110919</v>
      </c>
      <c r="H327" s="265">
        <v>1.7600981504618267</v>
      </c>
      <c r="I327" s="135">
        <v>0.41173164978988241</v>
      </c>
      <c r="J327" s="265">
        <v>0.16959072683067888</v>
      </c>
      <c r="K327" s="131">
        <v>0.80562129009083394</v>
      </c>
      <c r="L327" s="266">
        <v>24.895803989999994</v>
      </c>
      <c r="M327" s="235">
        <v>1.3762136268808773</v>
      </c>
      <c r="N327" s="235">
        <v>13.218851365469881</v>
      </c>
    </row>
    <row r="328" spans="1:14">
      <c r="A328" s="642"/>
      <c r="B328" s="693"/>
      <c r="C328" s="566" t="s">
        <v>386</v>
      </c>
      <c r="D328" s="653"/>
      <c r="E328" s="60" t="s">
        <v>17</v>
      </c>
      <c r="F328" s="265">
        <v>47.85392079572167</v>
      </c>
      <c r="G328" s="135">
        <v>14.514708824106211</v>
      </c>
      <c r="H328" s="265">
        <v>14.214252252784975</v>
      </c>
      <c r="I328" s="135">
        <v>3.7167705510130857</v>
      </c>
      <c r="J328" s="265">
        <v>5.7275841727856935</v>
      </c>
      <c r="K328" s="131">
        <v>18.901530375518931</v>
      </c>
      <c r="L328" s="266">
        <v>109.2269736149572</v>
      </c>
      <c r="M328" s="235">
        <v>3.4823434786868557</v>
      </c>
      <c r="N328" s="235">
        <v>12.762613777730214</v>
      </c>
    </row>
    <row r="329" spans="1:14">
      <c r="A329" s="642"/>
      <c r="B329" s="693"/>
      <c r="C329" s="566" t="s">
        <v>670</v>
      </c>
      <c r="D329" s="653"/>
      <c r="E329" s="60" t="s">
        <v>17</v>
      </c>
      <c r="F329" s="265">
        <v>4.1550864928480848</v>
      </c>
      <c r="G329" s="135">
        <v>9.9713094875537589</v>
      </c>
      <c r="H329" s="265">
        <v>4.5594163554225666</v>
      </c>
      <c r="I329" s="135">
        <v>11.591719094811037</v>
      </c>
      <c r="J329" s="265">
        <v>8.9118714476116967</v>
      </c>
      <c r="K329" s="131">
        <v>4.9600519521993096</v>
      </c>
      <c r="L329" s="266">
        <v>2.4310026613456097</v>
      </c>
      <c r="M329" s="235">
        <v>3.0083924059412022</v>
      </c>
      <c r="N329" s="235">
        <v>10.459717259441796</v>
      </c>
    </row>
    <row r="330" spans="1:14">
      <c r="A330" s="642"/>
      <c r="B330" s="693"/>
      <c r="C330" s="566" t="s">
        <v>671</v>
      </c>
      <c r="D330" s="653"/>
      <c r="E330" s="60" t="s">
        <v>17</v>
      </c>
      <c r="F330" s="265">
        <v>3.7534699999999996</v>
      </c>
      <c r="G330" s="135">
        <v>0</v>
      </c>
      <c r="H330" s="265">
        <v>0</v>
      </c>
      <c r="I330" s="135">
        <v>9.3769271089314155E-2</v>
      </c>
      <c r="J330" s="265">
        <v>4.5408366545569151E-2</v>
      </c>
      <c r="K330" s="131">
        <v>1.3756305549613153</v>
      </c>
      <c r="L330" s="266">
        <v>2.8261243190700518</v>
      </c>
      <c r="M330" s="235">
        <v>2.3416985917432203</v>
      </c>
      <c r="N330" s="235">
        <v>10.376352342483203</v>
      </c>
    </row>
    <row r="331" spans="1:14">
      <c r="A331" s="642"/>
      <c r="B331" s="693"/>
      <c r="C331" s="566" t="s">
        <v>672</v>
      </c>
      <c r="D331" s="653"/>
      <c r="E331" s="60" t="s">
        <v>17</v>
      </c>
      <c r="F331" s="265">
        <v>31.633672818172748</v>
      </c>
      <c r="G331" s="135">
        <v>29.022252059367815</v>
      </c>
      <c r="H331" s="265">
        <v>31.858049912285104</v>
      </c>
      <c r="I331" s="135">
        <v>8.9025211534795456</v>
      </c>
      <c r="J331" s="265">
        <v>26.958883601434536</v>
      </c>
      <c r="K331" s="131">
        <v>10.829112149227951</v>
      </c>
      <c r="L331" s="266">
        <v>68.340620029279791</v>
      </c>
      <c r="M331" s="235">
        <v>4.1806225801680377</v>
      </c>
      <c r="N331" s="235">
        <v>6.2351557319769633</v>
      </c>
    </row>
    <row r="332" spans="1:14">
      <c r="A332" s="642"/>
      <c r="B332" s="693"/>
      <c r="C332" s="566" t="s">
        <v>673</v>
      </c>
      <c r="D332" s="653"/>
      <c r="E332" s="60" t="s">
        <v>17</v>
      </c>
      <c r="F332" s="265">
        <v>0</v>
      </c>
      <c r="G332" s="135">
        <v>0</v>
      </c>
      <c r="H332" s="265">
        <v>0</v>
      </c>
      <c r="I332" s="135">
        <v>0</v>
      </c>
      <c r="J332" s="265">
        <v>0.40308990095120445</v>
      </c>
      <c r="K332" s="131">
        <v>2.6557818126551567</v>
      </c>
      <c r="L332" s="266">
        <v>5.0021316998505778</v>
      </c>
      <c r="M332" s="235">
        <v>0.76954999999999996</v>
      </c>
      <c r="N332" s="235">
        <v>4.2326284500000027</v>
      </c>
    </row>
    <row r="333" spans="1:14">
      <c r="A333" s="642"/>
      <c r="B333" s="693"/>
      <c r="C333" s="565" t="s">
        <v>674</v>
      </c>
      <c r="D333" s="626"/>
      <c r="E333" s="60" t="s">
        <v>17</v>
      </c>
      <c r="F333" s="265">
        <v>66.668550973048696</v>
      </c>
      <c r="G333" s="133">
        <v>60.937027257442423</v>
      </c>
      <c r="H333" s="265">
        <v>26.694625556037408</v>
      </c>
      <c r="I333" s="133">
        <v>48.039569844652988</v>
      </c>
      <c r="J333" s="265">
        <v>29.336756980105974</v>
      </c>
      <c r="K333" s="132">
        <v>23.41867945820627</v>
      </c>
      <c r="L333" s="266">
        <v>47.047281704355782</v>
      </c>
      <c r="M333" s="155">
        <v>68.714391304901255</v>
      </c>
      <c r="N333" s="155">
        <v>13.724715076398752</v>
      </c>
    </row>
    <row r="334" spans="1:14">
      <c r="A334" s="643"/>
      <c r="B334" s="634"/>
      <c r="C334" s="554" t="s">
        <v>530</v>
      </c>
      <c r="D334" s="259" t="s">
        <v>560</v>
      </c>
      <c r="E334" s="423" t="s">
        <v>17</v>
      </c>
      <c r="F334" s="424">
        <v>5745.2647854906154</v>
      </c>
      <c r="G334" s="422">
        <v>5231.9908549607599</v>
      </c>
      <c r="H334" s="424">
        <v>3246.0726128100041</v>
      </c>
      <c r="I334" s="422">
        <v>1991.4502773324898</v>
      </c>
      <c r="J334" s="424">
        <v>1396.3150425852084</v>
      </c>
      <c r="K334" s="149">
        <v>1486.4177571157591</v>
      </c>
      <c r="L334" s="425">
        <v>2086.2523504991227</v>
      </c>
      <c r="M334" s="222">
        <v>2728.6533224559789</v>
      </c>
      <c r="N334" s="426">
        <v>3130.795290337845</v>
      </c>
    </row>
    <row r="335" spans="1:14" ht="12.75" customHeight="1">
      <c r="A335" s="586">
        <v>32.200000000000003</v>
      </c>
      <c r="B335" s="567" t="s">
        <v>724</v>
      </c>
      <c r="C335" s="561" t="s">
        <v>530</v>
      </c>
      <c r="D335" s="585" t="s">
        <v>560</v>
      </c>
      <c r="E335" s="433">
        <v>8444.6932750331962</v>
      </c>
      <c r="F335" s="420">
        <v>13332.675116064189</v>
      </c>
      <c r="G335" s="434">
        <v>17668.369794568283</v>
      </c>
      <c r="H335" s="420">
        <v>19579.286160951942</v>
      </c>
      <c r="I335" s="434">
        <v>20247.030341455229</v>
      </c>
      <c r="J335" s="420">
        <v>20696.255054653207</v>
      </c>
      <c r="K335" s="142">
        <v>16277.489555512368</v>
      </c>
      <c r="L335" s="421">
        <v>18019.870496688927</v>
      </c>
      <c r="M335" s="328">
        <v>20223.020021108139</v>
      </c>
      <c r="N335" s="328">
        <v>22555.68204588307</v>
      </c>
    </row>
    <row r="336" spans="1:14" ht="12" customHeight="1">
      <c r="A336" s="695"/>
      <c r="B336" s="654" t="s">
        <v>813</v>
      </c>
      <c r="C336" s="568" t="s">
        <v>366</v>
      </c>
      <c r="D336" s="625" t="s">
        <v>560</v>
      </c>
      <c r="E336" s="432">
        <v>1266.0420517989392</v>
      </c>
      <c r="F336" s="424">
        <v>3974.0075172456745</v>
      </c>
      <c r="G336" s="422">
        <v>6233.4589544777618</v>
      </c>
      <c r="H336" s="424">
        <v>7782.5454778851845</v>
      </c>
      <c r="I336" s="422">
        <v>7778.1411518043124</v>
      </c>
      <c r="J336" s="424">
        <v>7732.8477213774413</v>
      </c>
      <c r="K336" s="149">
        <v>3848.4273939679415</v>
      </c>
      <c r="L336" s="425">
        <v>4627.4853675398745</v>
      </c>
      <c r="M336" s="222">
        <v>5989.5827105963408</v>
      </c>
      <c r="N336" s="426">
        <v>7804.5733726665376</v>
      </c>
    </row>
    <row r="337" spans="1:14">
      <c r="A337" s="696"/>
      <c r="B337" s="635"/>
      <c r="C337" s="569" t="s">
        <v>680</v>
      </c>
      <c r="D337" s="653"/>
      <c r="E337" s="134">
        <v>2446.602135281707</v>
      </c>
      <c r="F337" s="265">
        <v>2898.0746118198922</v>
      </c>
      <c r="G337" s="135">
        <v>3239.2190931862051</v>
      </c>
      <c r="H337" s="265">
        <v>3587.8633736782936</v>
      </c>
      <c r="I337" s="135">
        <v>4001.0224643468605</v>
      </c>
      <c r="J337" s="265">
        <v>4393.8279256033111</v>
      </c>
      <c r="K337" s="131">
        <v>4377.6622982869631</v>
      </c>
      <c r="L337" s="266">
        <v>4688.7711367610564</v>
      </c>
      <c r="M337" s="235">
        <v>4916.619950290522</v>
      </c>
      <c r="N337" s="430">
        <v>5069.0262012356634</v>
      </c>
    </row>
    <row r="338" spans="1:14">
      <c r="A338" s="696"/>
      <c r="B338" s="635"/>
      <c r="C338" s="569" t="s">
        <v>661</v>
      </c>
      <c r="D338" s="653"/>
      <c r="E338" s="134">
        <v>795.05518707185342</v>
      </c>
      <c r="F338" s="265">
        <v>1322.5658447213648</v>
      </c>
      <c r="G338" s="135">
        <v>1537.7089743060999</v>
      </c>
      <c r="H338" s="265">
        <v>1523.7719264347727</v>
      </c>
      <c r="I338" s="135">
        <v>1692.789564543943</v>
      </c>
      <c r="J338" s="265">
        <v>1694.5630427248682</v>
      </c>
      <c r="K338" s="131">
        <v>1653.371943532024</v>
      </c>
      <c r="L338" s="266">
        <v>1652.2563515902598</v>
      </c>
      <c r="M338" s="235">
        <v>1672.4096159422616</v>
      </c>
      <c r="N338" s="430">
        <v>1478.0216372308616</v>
      </c>
    </row>
    <row r="339" spans="1:14">
      <c r="A339" s="696"/>
      <c r="B339" s="635"/>
      <c r="C339" s="569" t="s">
        <v>662</v>
      </c>
      <c r="D339" s="653"/>
      <c r="E339" s="134">
        <v>759.99493281597756</v>
      </c>
      <c r="F339" s="265">
        <v>1098.4973933527988</v>
      </c>
      <c r="G339" s="135">
        <v>1677.9695020402037</v>
      </c>
      <c r="H339" s="265">
        <v>1451.6984406268712</v>
      </c>
      <c r="I339" s="135">
        <v>1554.3460778917265</v>
      </c>
      <c r="J339" s="265">
        <v>1387.9190713959604</v>
      </c>
      <c r="K339" s="131">
        <v>1257.653482156589</v>
      </c>
      <c r="L339" s="266">
        <v>1382.9898358579862</v>
      </c>
      <c r="M339" s="235">
        <v>1408.1087895828277</v>
      </c>
      <c r="N339" s="430">
        <v>1476.5833550056043</v>
      </c>
    </row>
    <row r="340" spans="1:14">
      <c r="A340" s="696"/>
      <c r="B340" s="635"/>
      <c r="C340" s="569" t="s">
        <v>795</v>
      </c>
      <c r="D340" s="653"/>
      <c r="E340" s="134">
        <v>147.86834436323002</v>
      </c>
      <c r="F340" s="265">
        <v>340.57189578018352</v>
      </c>
      <c r="G340" s="135">
        <v>493.91380979187301</v>
      </c>
      <c r="H340" s="265">
        <v>545.66999566929769</v>
      </c>
      <c r="I340" s="135">
        <v>605.22360255009062</v>
      </c>
      <c r="J340" s="265">
        <v>852.17707969825437</v>
      </c>
      <c r="K340" s="131">
        <v>987.57478059542518</v>
      </c>
      <c r="L340" s="266">
        <v>965.5135202333712</v>
      </c>
      <c r="M340" s="235">
        <v>1004.2728958162016</v>
      </c>
      <c r="N340" s="430">
        <v>1144.8754471798529</v>
      </c>
    </row>
    <row r="341" spans="1:14">
      <c r="A341" s="696"/>
      <c r="B341" s="635"/>
      <c r="C341" s="569" t="s">
        <v>663</v>
      </c>
      <c r="D341" s="653"/>
      <c r="E341" s="134">
        <v>182.74332049864483</v>
      </c>
      <c r="F341" s="265">
        <v>214.07703617394478</v>
      </c>
      <c r="G341" s="135">
        <v>353.32419486213308</v>
      </c>
      <c r="H341" s="265">
        <v>418.71373006685729</v>
      </c>
      <c r="I341" s="135">
        <v>528.05533065664633</v>
      </c>
      <c r="J341" s="265">
        <v>539.91437444998428</v>
      </c>
      <c r="K341" s="131">
        <v>584.93750821052424</v>
      </c>
      <c r="L341" s="266">
        <v>656.99738419660378</v>
      </c>
      <c r="M341" s="235">
        <v>842.62893851222054</v>
      </c>
      <c r="N341" s="430">
        <v>922.57586154742864</v>
      </c>
    </row>
    <row r="342" spans="1:14">
      <c r="A342" s="696"/>
      <c r="B342" s="635"/>
      <c r="C342" s="569" t="s">
        <v>385</v>
      </c>
      <c r="D342" s="653"/>
      <c r="E342" s="134">
        <v>262.16296925105468</v>
      </c>
      <c r="F342" s="265">
        <v>399.45189035540477</v>
      </c>
      <c r="G342" s="135">
        <v>623.88363735222401</v>
      </c>
      <c r="H342" s="265">
        <v>634.41834755376613</v>
      </c>
      <c r="I342" s="135">
        <v>559.59361080306076</v>
      </c>
      <c r="J342" s="265">
        <v>532.6825125236993</v>
      </c>
      <c r="K342" s="131">
        <v>541.29132884888645</v>
      </c>
      <c r="L342" s="266">
        <v>671.46264653732828</v>
      </c>
      <c r="M342" s="235">
        <v>672.78944440553278</v>
      </c>
      <c r="N342" s="430">
        <v>751.02812091907833</v>
      </c>
    </row>
    <row r="343" spans="1:14">
      <c r="A343" s="696"/>
      <c r="B343" s="635"/>
      <c r="C343" s="569" t="s">
        <v>672</v>
      </c>
      <c r="D343" s="653"/>
      <c r="E343" s="134">
        <v>637.45048330578743</v>
      </c>
      <c r="F343" s="265">
        <v>655.15245181723139</v>
      </c>
      <c r="G343" s="135">
        <v>667.7843615134542</v>
      </c>
      <c r="H343" s="265">
        <v>660.93717959676712</v>
      </c>
      <c r="I343" s="135">
        <v>637.65689331511021</v>
      </c>
      <c r="J343" s="265">
        <v>656.88335280860315</v>
      </c>
      <c r="K343" s="131">
        <v>641.58906622147072</v>
      </c>
      <c r="L343" s="266">
        <v>715.33968289347899</v>
      </c>
      <c r="M343" s="235">
        <v>690.16334874329425</v>
      </c>
      <c r="N343" s="430">
        <v>680.78729304045476</v>
      </c>
    </row>
    <row r="344" spans="1:14">
      <c r="A344" s="696"/>
      <c r="B344" s="635"/>
      <c r="C344" s="569" t="s">
        <v>667</v>
      </c>
      <c r="D344" s="653"/>
      <c r="E344" s="134">
        <v>28.277713405011699</v>
      </c>
      <c r="F344" s="265">
        <v>102.15329656364079</v>
      </c>
      <c r="G344" s="135">
        <v>255.0598950729935</v>
      </c>
      <c r="H344" s="265">
        <v>440.34100848165718</v>
      </c>
      <c r="I344" s="135">
        <v>382.26634656927115</v>
      </c>
      <c r="J344" s="265">
        <v>390.23277836217375</v>
      </c>
      <c r="K344" s="131">
        <v>344.72148813879409</v>
      </c>
      <c r="L344" s="266">
        <v>368.96271902457624</v>
      </c>
      <c r="M344" s="235">
        <v>530.32125486768246</v>
      </c>
      <c r="N344" s="430">
        <v>542.10846896350643</v>
      </c>
    </row>
    <row r="345" spans="1:14">
      <c r="A345" s="696"/>
      <c r="B345" s="635"/>
      <c r="C345" s="569" t="s">
        <v>664</v>
      </c>
      <c r="D345" s="653"/>
      <c r="E345" s="134">
        <v>432.35557794594007</v>
      </c>
      <c r="F345" s="265">
        <v>522.42547142398098</v>
      </c>
      <c r="G345" s="135">
        <v>531.12856625243148</v>
      </c>
      <c r="H345" s="265">
        <v>502.64160158501528</v>
      </c>
      <c r="I345" s="135">
        <v>467.76312952583675</v>
      </c>
      <c r="J345" s="265">
        <v>441.43244568725174</v>
      </c>
      <c r="K345" s="131">
        <v>365.46751874500762</v>
      </c>
      <c r="L345" s="266">
        <v>402.5937428673198</v>
      </c>
      <c r="M345" s="235">
        <v>441.32540041430889</v>
      </c>
      <c r="N345" s="430">
        <v>504.41782688374764</v>
      </c>
    </row>
    <row r="346" spans="1:14">
      <c r="A346" s="696"/>
      <c r="B346" s="635"/>
      <c r="C346" s="569" t="s">
        <v>666</v>
      </c>
      <c r="D346" s="653"/>
      <c r="E346" s="134">
        <v>328.10758142509945</v>
      </c>
      <c r="F346" s="265">
        <v>341.42174136515206</v>
      </c>
      <c r="G346" s="135">
        <v>390.06521919279305</v>
      </c>
      <c r="H346" s="265">
        <v>418.77922145290154</v>
      </c>
      <c r="I346" s="135">
        <v>435.20131363426702</v>
      </c>
      <c r="J346" s="265">
        <v>441.76217521034852</v>
      </c>
      <c r="K346" s="131">
        <v>440.01496401581738</v>
      </c>
      <c r="L346" s="266">
        <v>441.59018493509484</v>
      </c>
      <c r="M346" s="235">
        <v>453.41889797678806</v>
      </c>
      <c r="N346" s="430">
        <v>464.16535083659517</v>
      </c>
    </row>
    <row r="347" spans="1:14">
      <c r="A347" s="696"/>
      <c r="B347" s="635"/>
      <c r="C347" s="569" t="s">
        <v>679</v>
      </c>
      <c r="D347" s="653"/>
      <c r="E347" s="134">
        <v>134.68250166666667</v>
      </c>
      <c r="F347" s="265">
        <v>159.23914293033363</v>
      </c>
      <c r="G347" s="135">
        <v>175.86607256031755</v>
      </c>
      <c r="H347" s="265">
        <v>176.69418233243769</v>
      </c>
      <c r="I347" s="135">
        <v>173.58336663928398</v>
      </c>
      <c r="J347" s="265">
        <v>177.43153384615903</v>
      </c>
      <c r="K347" s="131">
        <v>179.95192174495079</v>
      </c>
      <c r="L347" s="266">
        <v>190.96440072965731</v>
      </c>
      <c r="M347" s="235">
        <v>238.33354984289255</v>
      </c>
      <c r="N347" s="430">
        <v>241.62257813629401</v>
      </c>
    </row>
    <row r="348" spans="1:14">
      <c r="A348" s="696"/>
      <c r="B348" s="635"/>
      <c r="C348" s="569" t="s">
        <v>668</v>
      </c>
      <c r="D348" s="653"/>
      <c r="E348" s="134">
        <v>99.999318377777769</v>
      </c>
      <c r="F348" s="265">
        <v>132.30776218595392</v>
      </c>
      <c r="G348" s="135">
        <v>157.83027081481916</v>
      </c>
      <c r="H348" s="265">
        <v>171.8131470749706</v>
      </c>
      <c r="I348" s="135">
        <v>132.46257686039993</v>
      </c>
      <c r="J348" s="265">
        <v>142.27858248203367</v>
      </c>
      <c r="K348" s="131">
        <v>157.23252299184972</v>
      </c>
      <c r="L348" s="266">
        <v>163.39965041840719</v>
      </c>
      <c r="M348" s="235">
        <v>166.62881642151771</v>
      </c>
      <c r="N348" s="430">
        <v>189.87687284321896</v>
      </c>
    </row>
    <row r="349" spans="1:14">
      <c r="A349" s="696"/>
      <c r="B349" s="635"/>
      <c r="C349" s="569" t="s">
        <v>386</v>
      </c>
      <c r="D349" s="653"/>
      <c r="E349" s="134">
        <v>88.13102090000001</v>
      </c>
      <c r="F349" s="265">
        <v>126.16900408848451</v>
      </c>
      <c r="G349" s="135">
        <v>129.95161965824889</v>
      </c>
      <c r="H349" s="265">
        <v>109.60709237906168</v>
      </c>
      <c r="I349" s="135">
        <v>86.0192217127872</v>
      </c>
      <c r="J349" s="265">
        <v>71.519587461968754</v>
      </c>
      <c r="K349" s="131">
        <v>56.346318811642774</v>
      </c>
      <c r="L349" s="266">
        <v>165.67794067766843</v>
      </c>
      <c r="M349" s="235">
        <v>177.58317278088177</v>
      </c>
      <c r="N349" s="430">
        <v>187.1134572873593</v>
      </c>
    </row>
    <row r="350" spans="1:14">
      <c r="A350" s="696"/>
      <c r="B350" s="635"/>
      <c r="C350" s="569" t="s">
        <v>681</v>
      </c>
      <c r="D350" s="653"/>
      <c r="E350" s="134">
        <v>166.17376333333334</v>
      </c>
      <c r="F350" s="265">
        <v>163.35983296725803</v>
      </c>
      <c r="G350" s="135">
        <v>178.31197622377971</v>
      </c>
      <c r="H350" s="265">
        <v>171.84821408600732</v>
      </c>
      <c r="I350" s="135">
        <v>167.80792398020355</v>
      </c>
      <c r="J350" s="265">
        <v>166.16931868473515</v>
      </c>
      <c r="K350" s="131">
        <v>161.11769212269587</v>
      </c>
      <c r="L350" s="266">
        <v>161.86496970409152</v>
      </c>
      <c r="M350" s="235">
        <v>160.09024043905163</v>
      </c>
      <c r="N350" s="430">
        <v>152.19300839790702</v>
      </c>
    </row>
    <row r="351" spans="1:14">
      <c r="A351" s="696"/>
      <c r="B351" s="635"/>
      <c r="C351" s="569" t="s">
        <v>675</v>
      </c>
      <c r="D351" s="653"/>
      <c r="E351" s="134">
        <v>309.698232098723</v>
      </c>
      <c r="F351" s="265">
        <v>383.45332690281532</v>
      </c>
      <c r="G351" s="135">
        <v>454.57992816752881</v>
      </c>
      <c r="H351" s="265">
        <v>435.85718052397311</v>
      </c>
      <c r="I351" s="135">
        <v>435.38881877474512</v>
      </c>
      <c r="J351" s="265">
        <v>439.22023584141022</v>
      </c>
      <c r="K351" s="131">
        <v>38.438588598464349</v>
      </c>
      <c r="L351" s="266">
        <v>67.695595352650514</v>
      </c>
      <c r="M351" s="235">
        <v>116.61398913385068</v>
      </c>
      <c r="N351" s="430">
        <v>143.25673004220656</v>
      </c>
    </row>
    <row r="352" spans="1:14">
      <c r="A352" s="696"/>
      <c r="B352" s="635"/>
      <c r="C352" s="569" t="s">
        <v>669</v>
      </c>
      <c r="D352" s="653"/>
      <c r="E352" s="134">
        <v>76.092611099999999</v>
      </c>
      <c r="F352" s="265">
        <v>138.54325800224001</v>
      </c>
      <c r="G352" s="135">
        <v>137.08113358457635</v>
      </c>
      <c r="H352" s="265">
        <v>96.413061756430295</v>
      </c>
      <c r="I352" s="135">
        <v>96.370357166392026</v>
      </c>
      <c r="J352" s="265">
        <v>96.201811003343892</v>
      </c>
      <c r="K352" s="131">
        <v>96.353994483060106</v>
      </c>
      <c r="L352" s="266">
        <v>117.11060679651519</v>
      </c>
      <c r="M352" s="235">
        <v>120.94146078065269</v>
      </c>
      <c r="N352" s="430">
        <v>139.37786064312007</v>
      </c>
    </row>
    <row r="353" spans="1:14">
      <c r="A353" s="696"/>
      <c r="B353" s="635"/>
      <c r="C353" s="569" t="s">
        <v>665</v>
      </c>
      <c r="D353" s="653"/>
      <c r="E353" s="134">
        <v>44.253720000000001</v>
      </c>
      <c r="F353" s="265">
        <v>70.439123723921668</v>
      </c>
      <c r="G353" s="135">
        <v>89.984245416975767</v>
      </c>
      <c r="H353" s="265">
        <v>102.07882753401657</v>
      </c>
      <c r="I353" s="135">
        <v>106.21532217765478</v>
      </c>
      <c r="J353" s="265">
        <v>104.72220407931484</v>
      </c>
      <c r="K353" s="131">
        <v>100.84214424462125</v>
      </c>
      <c r="L353" s="266">
        <v>95.021507843086624</v>
      </c>
      <c r="M353" s="235">
        <v>118.6149449336985</v>
      </c>
      <c r="N353" s="430">
        <v>135.25860616421366</v>
      </c>
    </row>
    <row r="354" spans="1:14">
      <c r="A354" s="696"/>
      <c r="B354" s="636"/>
      <c r="C354" s="570" t="s">
        <v>674</v>
      </c>
      <c r="D354" s="626"/>
      <c r="E354" s="327">
        <v>239.0018103934508</v>
      </c>
      <c r="F354" s="428">
        <v>290.76451464390993</v>
      </c>
      <c r="G354" s="133">
        <v>341.24834009386541</v>
      </c>
      <c r="H354" s="428">
        <v>347.59415223366523</v>
      </c>
      <c r="I354" s="133">
        <v>407.12326850263707</v>
      </c>
      <c r="J354" s="428">
        <v>434.46930141234407</v>
      </c>
      <c r="K354" s="132">
        <v>444.49459979563835</v>
      </c>
      <c r="L354" s="429">
        <v>484.17325272989547</v>
      </c>
      <c r="M354" s="155">
        <v>502.57259962760872</v>
      </c>
      <c r="N354" s="431">
        <v>528.81999685941992</v>
      </c>
    </row>
    <row r="355" spans="1:14" ht="17.25" customHeight="1">
      <c r="A355" s="696"/>
      <c r="B355" s="654" t="s">
        <v>814</v>
      </c>
      <c r="C355" s="571" t="s">
        <v>691</v>
      </c>
      <c r="D355" s="625" t="s">
        <v>560</v>
      </c>
      <c r="E355" s="435">
        <v>5692.8333517710989</v>
      </c>
      <c r="F355" s="453">
        <v>9626.1431356316698</v>
      </c>
      <c r="G355" s="436">
        <v>13051.275123075293</v>
      </c>
      <c r="H355" s="453">
        <v>15109.465113460306</v>
      </c>
      <c r="I355" s="436">
        <v>15419.72588260703</v>
      </c>
      <c r="J355" s="453">
        <v>15360.000316643263</v>
      </c>
      <c r="K355" s="437">
        <v>11518.261777231493</v>
      </c>
      <c r="L355" s="455">
        <v>12825.826210436539</v>
      </c>
      <c r="M355" s="438">
        <v>14566.779823076326</v>
      </c>
      <c r="N355" s="455">
        <v>16366.068696227152</v>
      </c>
    </row>
    <row r="356" spans="1:14">
      <c r="A356" s="696"/>
      <c r="B356" s="635"/>
      <c r="C356" s="571" t="s">
        <v>751</v>
      </c>
      <c r="D356" s="653"/>
      <c r="E356" s="435">
        <v>577.49183329907646</v>
      </c>
      <c r="F356" s="454">
        <v>1034.9804389227766</v>
      </c>
      <c r="G356" s="436">
        <v>1347.6011378036574</v>
      </c>
      <c r="H356" s="454">
        <v>1083.7129250908763</v>
      </c>
      <c r="I356" s="436">
        <v>1178.3967743462365</v>
      </c>
      <c r="J356" s="454">
        <v>1383.4554147302936</v>
      </c>
      <c r="K356" s="437">
        <v>1122.3513792942656</v>
      </c>
      <c r="L356" s="456">
        <v>1525.1359054105951</v>
      </c>
      <c r="M356" s="438">
        <v>1634.6714224392747</v>
      </c>
      <c r="N356" s="456">
        <v>1788.6715203411925</v>
      </c>
    </row>
    <row r="357" spans="1:14" ht="15" customHeight="1">
      <c r="A357" s="696"/>
      <c r="B357" s="635"/>
      <c r="C357" s="572" t="s">
        <v>687</v>
      </c>
      <c r="D357" s="653"/>
      <c r="E357" s="435">
        <v>232.42761559679977</v>
      </c>
      <c r="F357" s="454">
        <v>365.99127668971505</v>
      </c>
      <c r="G357" s="436">
        <v>532.69383016928043</v>
      </c>
      <c r="H357" s="454">
        <v>595.39601487868163</v>
      </c>
      <c r="I357" s="436">
        <v>675.12477818938999</v>
      </c>
      <c r="J357" s="454">
        <v>720.35198553396117</v>
      </c>
      <c r="K357" s="437">
        <v>733.96841354572837</v>
      </c>
      <c r="L357" s="456">
        <v>793.56345189647686</v>
      </c>
      <c r="M357" s="438">
        <v>919.04592020291841</v>
      </c>
      <c r="N357" s="456">
        <v>1047.5407364652933</v>
      </c>
    </row>
    <row r="358" spans="1:14">
      <c r="A358" s="696"/>
      <c r="B358" s="635"/>
      <c r="C358" s="571" t="s">
        <v>688</v>
      </c>
      <c r="D358" s="653"/>
      <c r="E358" s="435">
        <v>575.13525394966598</v>
      </c>
      <c r="F358" s="454">
        <v>629.76251202206527</v>
      </c>
      <c r="G358" s="436">
        <v>763.3046957189481</v>
      </c>
      <c r="H358" s="454">
        <v>814.01593976372351</v>
      </c>
      <c r="I358" s="436">
        <v>891.63476741030377</v>
      </c>
      <c r="J358" s="454">
        <v>907.53746563640004</v>
      </c>
      <c r="K358" s="437">
        <v>933.0602113425598</v>
      </c>
      <c r="L358" s="456">
        <v>835.51743132698266</v>
      </c>
      <c r="M358" s="438">
        <v>865.04587672010848</v>
      </c>
      <c r="N358" s="456">
        <v>912.24953110681258</v>
      </c>
    </row>
    <row r="359" spans="1:14">
      <c r="A359" s="696"/>
      <c r="B359" s="635"/>
      <c r="C359" s="571" t="s">
        <v>689</v>
      </c>
      <c r="D359" s="653"/>
      <c r="E359" s="435">
        <v>388.00983356019623</v>
      </c>
      <c r="F359" s="454">
        <v>436.94669334981307</v>
      </c>
      <c r="G359" s="436">
        <v>502.72899534146762</v>
      </c>
      <c r="H359" s="454">
        <v>508.49236755417678</v>
      </c>
      <c r="I359" s="436">
        <v>552.68005758694812</v>
      </c>
      <c r="J359" s="454">
        <v>593.46105053373356</v>
      </c>
      <c r="K359" s="437">
        <v>599.55250074811943</v>
      </c>
      <c r="L359" s="456">
        <v>650.76249070986137</v>
      </c>
      <c r="M359" s="438">
        <v>676.26088262546932</v>
      </c>
      <c r="N359" s="456">
        <v>699.33504418423888</v>
      </c>
    </row>
    <row r="360" spans="1:14">
      <c r="A360" s="696"/>
      <c r="B360" s="635"/>
      <c r="C360" s="571" t="s">
        <v>690</v>
      </c>
      <c r="D360" s="653"/>
      <c r="E360" s="435">
        <v>431.0687247079307</v>
      </c>
      <c r="F360" s="454">
        <v>532.33460674225739</v>
      </c>
      <c r="G360" s="436">
        <v>632.19220614102619</v>
      </c>
      <c r="H360" s="454">
        <v>638.05533922375002</v>
      </c>
      <c r="I360" s="436">
        <v>659.43172309341116</v>
      </c>
      <c r="J360" s="454">
        <v>681.42607550412959</v>
      </c>
      <c r="K360" s="437">
        <v>285.40838405826992</v>
      </c>
      <c r="L360" s="456">
        <v>326.09025137264035</v>
      </c>
      <c r="M360" s="438">
        <v>317.23112938677059</v>
      </c>
      <c r="N360" s="456">
        <v>333.84734473257072</v>
      </c>
    </row>
    <row r="361" spans="1:14">
      <c r="A361" s="696"/>
      <c r="B361" s="635"/>
      <c r="C361" s="572" t="s">
        <v>692</v>
      </c>
      <c r="D361" s="653"/>
      <c r="E361" s="435">
        <v>21.351078349999998</v>
      </c>
      <c r="F361" s="454">
        <v>41.550934038830839</v>
      </c>
      <c r="G361" s="436">
        <v>105.02049008888194</v>
      </c>
      <c r="H361" s="454">
        <v>103.60901392614204</v>
      </c>
      <c r="I361" s="436">
        <v>133.06921537767312</v>
      </c>
      <c r="J361" s="454">
        <v>299.78936014675014</v>
      </c>
      <c r="K361" s="437">
        <v>389.09831880549837</v>
      </c>
      <c r="L361" s="456">
        <v>300.46285825950707</v>
      </c>
      <c r="M361" s="438">
        <v>295.05589594596211</v>
      </c>
      <c r="N361" s="456">
        <v>316.09723012207121</v>
      </c>
    </row>
    <row r="362" spans="1:14">
      <c r="A362" s="696"/>
      <c r="B362" s="635"/>
      <c r="C362" s="571" t="s">
        <v>693</v>
      </c>
      <c r="D362" s="653"/>
      <c r="E362" s="435">
        <v>83.193258</v>
      </c>
      <c r="F362" s="454">
        <v>111.75366829364806</v>
      </c>
      <c r="G362" s="436">
        <v>139.28132802351979</v>
      </c>
      <c r="H362" s="454">
        <v>158.98618923195517</v>
      </c>
      <c r="I362" s="436">
        <v>168.49386647203883</v>
      </c>
      <c r="J362" s="454">
        <v>179.51589208478254</v>
      </c>
      <c r="K362" s="437">
        <v>183.5595427092409</v>
      </c>
      <c r="L362" s="456">
        <v>185.7248199756346</v>
      </c>
      <c r="M362" s="438">
        <v>198.18800607946997</v>
      </c>
      <c r="N362" s="456">
        <v>214.22309687550231</v>
      </c>
    </row>
    <row r="363" spans="1:14">
      <c r="A363" s="696"/>
      <c r="B363" s="635"/>
      <c r="C363" s="571" t="s">
        <v>694</v>
      </c>
      <c r="D363" s="653"/>
      <c r="E363" s="435">
        <v>54.332203212500005</v>
      </c>
      <c r="F363" s="454">
        <v>106.5688342591413</v>
      </c>
      <c r="G363" s="436">
        <v>124.32835312184908</v>
      </c>
      <c r="H363" s="454">
        <v>128.89656931392418</v>
      </c>
      <c r="I363" s="436">
        <v>135.85825101709952</v>
      </c>
      <c r="J363" s="454">
        <v>142.46079154265789</v>
      </c>
      <c r="K363" s="437">
        <v>146.03299843635398</v>
      </c>
      <c r="L363" s="456">
        <v>164.38772213929559</v>
      </c>
      <c r="M363" s="438">
        <v>180.26161839913274</v>
      </c>
      <c r="N363" s="456">
        <v>202.92252422006339</v>
      </c>
    </row>
    <row r="364" spans="1:14">
      <c r="A364" s="696"/>
      <c r="B364" s="635"/>
      <c r="C364" s="571" t="s">
        <v>697</v>
      </c>
      <c r="D364" s="653"/>
      <c r="E364" s="435">
        <v>70.26556205833333</v>
      </c>
      <c r="F364" s="454">
        <v>66.324738755069063</v>
      </c>
      <c r="G364" s="436">
        <v>70.873016168117516</v>
      </c>
      <c r="H364" s="454">
        <v>74.973309150547593</v>
      </c>
      <c r="I364" s="436">
        <v>80.983333285858464</v>
      </c>
      <c r="J364" s="454">
        <v>73.913816767639901</v>
      </c>
      <c r="K364" s="437">
        <v>41.946816078421939</v>
      </c>
      <c r="L364" s="456">
        <v>55.03731620315137</v>
      </c>
      <c r="M364" s="438">
        <v>117.70388886767714</v>
      </c>
      <c r="N364" s="456">
        <v>183.84299520058502</v>
      </c>
    </row>
    <row r="365" spans="1:14">
      <c r="A365" s="696"/>
      <c r="B365" s="635"/>
      <c r="C365" s="572" t="s">
        <v>696</v>
      </c>
      <c r="D365" s="653"/>
      <c r="E365" s="435">
        <v>66.699778446165865</v>
      </c>
      <c r="F365" s="454">
        <v>78.328551165146024</v>
      </c>
      <c r="G365" s="436">
        <v>80.72891481934299</v>
      </c>
      <c r="H365" s="454">
        <v>70.955848563782212</v>
      </c>
      <c r="I365" s="436">
        <v>58.980108807802445</v>
      </c>
      <c r="J365" s="454">
        <v>57.749728685935864</v>
      </c>
      <c r="K365" s="437">
        <v>55.036703157923583</v>
      </c>
      <c r="L365" s="456">
        <v>59.638312268370363</v>
      </c>
      <c r="M365" s="438">
        <v>122.22064915843535</v>
      </c>
      <c r="N365" s="456">
        <v>149.142165441618</v>
      </c>
    </row>
    <row r="366" spans="1:14">
      <c r="A366" s="696"/>
      <c r="B366" s="635"/>
      <c r="C366" s="572" t="s">
        <v>695</v>
      </c>
      <c r="D366" s="653"/>
      <c r="E366" s="435">
        <v>185.37539233150002</v>
      </c>
      <c r="F366" s="454">
        <v>219.79922081566383</v>
      </c>
      <c r="G366" s="436">
        <v>224.30352261391391</v>
      </c>
      <c r="H366" s="454">
        <v>192.31462074306316</v>
      </c>
      <c r="I366" s="436">
        <v>180.90102184301381</v>
      </c>
      <c r="J366" s="454">
        <v>178.62814941010981</v>
      </c>
      <c r="K366" s="437">
        <v>145.78377890021517</v>
      </c>
      <c r="L366" s="456">
        <v>128.86713506147262</v>
      </c>
      <c r="M366" s="438">
        <v>142.540292655645</v>
      </c>
      <c r="N366" s="456">
        <v>146.90154419515932</v>
      </c>
    </row>
    <row r="367" spans="1:14">
      <c r="A367" s="696"/>
      <c r="B367" s="635"/>
      <c r="C367" s="571" t="s">
        <v>698</v>
      </c>
      <c r="D367" s="653"/>
      <c r="E367" s="435">
        <v>36.285457599932222</v>
      </c>
      <c r="F367" s="454">
        <v>42.602813007929221</v>
      </c>
      <c r="G367" s="436">
        <v>47.210317677401726</v>
      </c>
      <c r="H367" s="454">
        <v>49.81950048033643</v>
      </c>
      <c r="I367" s="436">
        <v>57.973660788437854</v>
      </c>
      <c r="J367" s="454">
        <v>61.551190307665294</v>
      </c>
      <c r="K367" s="437">
        <v>64.613299610724184</v>
      </c>
      <c r="L367" s="456">
        <v>69.369063456505202</v>
      </c>
      <c r="M367" s="438">
        <v>72.687738270468458</v>
      </c>
      <c r="N367" s="456">
        <v>75.904127165577989</v>
      </c>
    </row>
    <row r="368" spans="1:14">
      <c r="A368" s="696"/>
      <c r="B368" s="635"/>
      <c r="C368" s="571" t="s">
        <v>699</v>
      </c>
      <c r="D368" s="653"/>
      <c r="E368" s="435">
        <v>8.5532011500000014</v>
      </c>
      <c r="F368" s="454">
        <v>12.190241008655505</v>
      </c>
      <c r="G368" s="436">
        <v>14.702238177288965</v>
      </c>
      <c r="H368" s="454">
        <v>15.828150950448324</v>
      </c>
      <c r="I368" s="436">
        <v>16.430132842610558</v>
      </c>
      <c r="J368" s="454">
        <v>16.692728924575775</v>
      </c>
      <c r="K368" s="437">
        <v>16.70037446131294</v>
      </c>
      <c r="L368" s="456">
        <v>41.167316806675323</v>
      </c>
      <c r="M368" s="438">
        <v>42.16113691619281</v>
      </c>
      <c r="N368" s="456">
        <v>42.735383108546415</v>
      </c>
    </row>
    <row r="369" spans="1:14">
      <c r="A369" s="696"/>
      <c r="B369" s="635"/>
      <c r="C369" s="571" t="s">
        <v>700</v>
      </c>
      <c r="D369" s="653"/>
      <c r="E369" s="435">
        <v>6.8772353499999666</v>
      </c>
      <c r="F369" s="454">
        <v>7.2638678476818965</v>
      </c>
      <c r="G369" s="436">
        <v>8.1237958917368385</v>
      </c>
      <c r="H369" s="454">
        <v>8.5156178660940718</v>
      </c>
      <c r="I369" s="436">
        <v>9.0609402464037156</v>
      </c>
      <c r="J369" s="454">
        <v>9.6459438978458607</v>
      </c>
      <c r="K369" s="437">
        <v>10.470924284900576</v>
      </c>
      <c r="L369" s="456">
        <v>24.57181066717013</v>
      </c>
      <c r="M369" s="438">
        <v>25.748597634708307</v>
      </c>
      <c r="N369" s="456">
        <v>26.463518741767089</v>
      </c>
    </row>
    <row r="370" spans="1:14">
      <c r="A370" s="696"/>
      <c r="B370" s="635"/>
      <c r="C370" s="571" t="s">
        <v>701</v>
      </c>
      <c r="D370" s="653"/>
      <c r="E370" s="435">
        <v>11.324904699999999</v>
      </c>
      <c r="F370" s="454">
        <v>14.692483196550688</v>
      </c>
      <c r="G370" s="436">
        <v>12.235343338623995</v>
      </c>
      <c r="H370" s="454">
        <v>12.332356453015834</v>
      </c>
      <c r="I370" s="436">
        <v>13.048912491198683</v>
      </c>
      <c r="J370" s="454">
        <v>13.048928565358761</v>
      </c>
      <c r="K370" s="437">
        <v>13.648433421690999</v>
      </c>
      <c r="L370" s="456">
        <v>14.150398673522565</v>
      </c>
      <c r="M370" s="438">
        <v>14.541866726543258</v>
      </c>
      <c r="N370" s="456">
        <v>16.473676843011777</v>
      </c>
    </row>
    <row r="371" spans="1:14">
      <c r="A371" s="696"/>
      <c r="B371" s="635"/>
      <c r="C371" s="571" t="s">
        <v>702</v>
      </c>
      <c r="D371" s="653"/>
      <c r="E371" s="435">
        <v>0</v>
      </c>
      <c r="F371" s="454">
        <v>0</v>
      </c>
      <c r="G371" s="436">
        <v>0</v>
      </c>
      <c r="H371" s="454">
        <v>0</v>
      </c>
      <c r="I371" s="436">
        <v>0</v>
      </c>
      <c r="J371" s="454">
        <v>0</v>
      </c>
      <c r="K371" s="437">
        <v>0</v>
      </c>
      <c r="L371" s="456">
        <v>0</v>
      </c>
      <c r="M371" s="438">
        <v>11.892634195488347</v>
      </c>
      <c r="N371" s="456">
        <v>11.892634195488347</v>
      </c>
    </row>
    <row r="372" spans="1:14">
      <c r="A372" s="696"/>
      <c r="B372" s="635"/>
      <c r="C372" s="571" t="s">
        <v>703</v>
      </c>
      <c r="D372" s="653"/>
      <c r="E372" s="435">
        <v>3.1814909499999997</v>
      </c>
      <c r="F372" s="454">
        <v>3.8727949914045205</v>
      </c>
      <c r="G372" s="436">
        <v>8.1902649032031611</v>
      </c>
      <c r="H372" s="454">
        <v>9.1786740366971067</v>
      </c>
      <c r="I372" s="436">
        <v>9.2629387506950511</v>
      </c>
      <c r="J372" s="454">
        <v>9.7958335434625372</v>
      </c>
      <c r="K372" s="437">
        <v>10.12295495929752</v>
      </c>
      <c r="L372" s="456">
        <v>10.12295495929752</v>
      </c>
      <c r="M372" s="438">
        <v>10.12295495929752</v>
      </c>
      <c r="N372" s="456">
        <v>10.456689868174047</v>
      </c>
    </row>
    <row r="373" spans="1:14" ht="17.25" customHeight="1">
      <c r="A373" s="696"/>
      <c r="B373" s="635"/>
      <c r="C373" s="571" t="s">
        <v>704</v>
      </c>
      <c r="D373" s="653"/>
      <c r="E373" s="435">
        <v>0</v>
      </c>
      <c r="F373" s="454">
        <v>0.98316785598093681</v>
      </c>
      <c r="G373" s="436">
        <v>2.8188571609977724</v>
      </c>
      <c r="H373" s="454">
        <v>3.2311473636352352</v>
      </c>
      <c r="I373" s="436">
        <v>4.3226935363087611</v>
      </c>
      <c r="J373" s="454">
        <v>5.2876533592224986</v>
      </c>
      <c r="K373" s="437">
        <v>5.7513214654442564</v>
      </c>
      <c r="L373" s="456">
        <v>6.0413379882624252</v>
      </c>
      <c r="M373" s="438">
        <v>6.0642929882624248</v>
      </c>
      <c r="N373" s="456">
        <v>6.1142929882624246</v>
      </c>
    </row>
    <row r="374" spans="1:14">
      <c r="A374" s="696"/>
      <c r="B374" s="635"/>
      <c r="C374" s="571" t="s">
        <v>705</v>
      </c>
      <c r="D374" s="653"/>
      <c r="E374" s="435">
        <v>0.28710000000000002</v>
      </c>
      <c r="F374" s="454">
        <v>0.58513747018854412</v>
      </c>
      <c r="G374" s="436">
        <v>0.75736433372916956</v>
      </c>
      <c r="H374" s="454">
        <v>1.5074629007903593</v>
      </c>
      <c r="I374" s="436">
        <v>1.6512827627579969</v>
      </c>
      <c r="J374" s="454">
        <v>1.9427288354202139</v>
      </c>
      <c r="K374" s="437">
        <v>2.1214230009053416</v>
      </c>
      <c r="L374" s="456">
        <v>3.4337090769857581</v>
      </c>
      <c r="M374" s="438">
        <v>3.4337090769857581</v>
      </c>
      <c r="N374" s="456">
        <v>3.4337090769857581</v>
      </c>
    </row>
    <row r="375" spans="1:14" ht="13.5" thickBot="1">
      <c r="A375" s="697"/>
      <c r="B375" s="690"/>
      <c r="C375" s="573" t="s">
        <v>706</v>
      </c>
      <c r="D375" s="691"/>
      <c r="E375" s="439">
        <v>0</v>
      </c>
      <c r="F375" s="457">
        <v>0</v>
      </c>
      <c r="G375" s="440">
        <v>0</v>
      </c>
      <c r="H375" s="457">
        <v>0</v>
      </c>
      <c r="I375" s="440">
        <v>0</v>
      </c>
      <c r="J375" s="457">
        <v>0</v>
      </c>
      <c r="K375" s="441">
        <v>0</v>
      </c>
      <c r="L375" s="458">
        <v>0</v>
      </c>
      <c r="M375" s="442">
        <v>1.361684783001913</v>
      </c>
      <c r="N375" s="458">
        <v>1.3655847830019128</v>
      </c>
    </row>
    <row r="376" spans="1:14" s="79" customFormat="1">
      <c r="A376" s="688" t="s">
        <v>708</v>
      </c>
      <c r="B376" s="688"/>
      <c r="C376" s="688"/>
      <c r="D376" s="688"/>
      <c r="E376" s="688"/>
      <c r="F376" s="688"/>
      <c r="G376" s="688"/>
      <c r="H376" s="688"/>
      <c r="I376" s="688"/>
      <c r="L376" s="210"/>
      <c r="M376" s="210"/>
      <c r="N376" s="210"/>
    </row>
    <row r="377" spans="1:14" s="79" customFormat="1">
      <c r="A377" s="689" t="s">
        <v>642</v>
      </c>
      <c r="B377" s="689"/>
      <c r="C377" s="689"/>
      <c r="D377" s="689"/>
      <c r="E377" s="77"/>
      <c r="F377" s="78"/>
      <c r="G377" s="78"/>
      <c r="H377" s="78"/>
      <c r="I377" s="78"/>
      <c r="L377" s="210"/>
      <c r="M377" s="210"/>
      <c r="N377" s="210"/>
    </row>
    <row r="378" spans="1:14" s="79" customFormat="1">
      <c r="A378" s="688" t="s">
        <v>523</v>
      </c>
      <c r="B378" s="689"/>
      <c r="C378" s="689"/>
      <c r="D378" s="689"/>
      <c r="E378" s="77"/>
      <c r="F378" s="78"/>
      <c r="G378" s="78"/>
      <c r="H378" s="78"/>
      <c r="I378" s="78"/>
      <c r="L378" s="210"/>
      <c r="M378" s="210"/>
      <c r="N378" s="210"/>
    </row>
    <row r="379" spans="1:14" s="79" customFormat="1">
      <c r="A379" s="80"/>
      <c r="B379" s="81"/>
      <c r="C379" s="257"/>
      <c r="D379" s="264"/>
      <c r="E379" s="459"/>
      <c r="F379" s="459"/>
      <c r="G379" s="459"/>
      <c r="H379" s="459"/>
      <c r="I379" s="459"/>
      <c r="J379" s="459"/>
      <c r="K379" s="459"/>
      <c r="L379" s="210"/>
      <c r="M379" s="210"/>
      <c r="N379" s="210"/>
    </row>
    <row r="380" spans="1:14">
      <c r="A380" s="83"/>
      <c r="B380" s="84"/>
      <c r="C380" s="84"/>
      <c r="D380" s="84"/>
      <c r="E380" s="86"/>
      <c r="F380" s="86"/>
      <c r="G380" s="86"/>
      <c r="H380" s="79"/>
      <c r="I380" s="79"/>
      <c r="J380" s="79"/>
      <c r="K380" s="79"/>
      <c r="L380" s="210"/>
      <c r="M380" s="210"/>
      <c r="N380" s="210"/>
    </row>
    <row r="381" spans="1:14">
      <c r="A381" s="83"/>
      <c r="B381" s="574"/>
      <c r="C381" s="84"/>
      <c r="D381" s="84"/>
      <c r="E381" s="86"/>
      <c r="F381" s="86"/>
      <c r="G381" s="86"/>
      <c r="H381" s="79"/>
      <c r="I381" s="79"/>
      <c r="J381" s="79"/>
      <c r="K381" s="79"/>
      <c r="L381" s="210"/>
      <c r="M381" s="210"/>
      <c r="N381" s="210"/>
    </row>
    <row r="382" spans="1:14">
      <c r="A382" s="87"/>
      <c r="B382" s="84"/>
      <c r="C382" s="84"/>
      <c r="D382" s="84"/>
      <c r="E382" s="88"/>
      <c r="F382" s="88"/>
      <c r="G382" s="88"/>
      <c r="H382" s="79"/>
      <c r="I382" s="79"/>
      <c r="J382" s="79"/>
      <c r="K382" s="79"/>
      <c r="L382" s="210"/>
      <c r="M382" s="210"/>
      <c r="N382" s="210"/>
    </row>
    <row r="383" spans="1:14" s="3" customFormat="1">
      <c r="A383" s="87"/>
      <c r="B383" s="84"/>
      <c r="C383" s="84"/>
      <c r="D383" s="84"/>
      <c r="E383" s="88"/>
      <c r="F383" s="88"/>
      <c r="G383" s="88"/>
      <c r="H383" s="79"/>
      <c r="I383" s="79"/>
      <c r="J383" s="79"/>
      <c r="K383" s="79"/>
      <c r="L383" s="210"/>
      <c r="M383" s="210"/>
      <c r="N383" s="210"/>
    </row>
    <row r="384" spans="1:14" s="3" customFormat="1">
      <c r="A384" s="87"/>
      <c r="B384" s="84"/>
      <c r="C384" s="84"/>
      <c r="D384" s="84"/>
      <c r="E384" s="88"/>
      <c r="F384" s="88"/>
      <c r="G384" s="88"/>
      <c r="H384" s="79"/>
      <c r="I384" s="79"/>
      <c r="J384" s="79"/>
      <c r="K384" s="79"/>
      <c r="L384" s="210"/>
      <c r="M384" s="210"/>
      <c r="N384" s="210"/>
    </row>
    <row r="385" spans="1:14" s="3" customFormat="1">
      <c r="A385" s="89"/>
      <c r="B385" s="84"/>
      <c r="C385" s="84"/>
      <c r="D385" s="84"/>
      <c r="E385" s="88"/>
      <c r="F385" s="88"/>
      <c r="G385" s="88"/>
      <c r="H385" s="79"/>
      <c r="I385" s="79"/>
      <c r="J385" s="79"/>
      <c r="K385" s="79"/>
      <c r="L385" s="210"/>
      <c r="M385" s="210"/>
      <c r="N385" s="210"/>
    </row>
    <row r="386" spans="1:14" s="3" customFormat="1">
      <c r="A386" s="90"/>
      <c r="B386" s="206"/>
      <c r="C386" s="91"/>
      <c r="D386" s="91"/>
      <c r="E386" s="92"/>
      <c r="F386" s="92"/>
      <c r="G386" s="92"/>
      <c r="H386" s="79"/>
      <c r="I386" s="79"/>
      <c r="J386" s="79"/>
      <c r="K386" s="79"/>
      <c r="L386" s="210"/>
      <c r="M386" s="210"/>
      <c r="N386" s="210"/>
    </row>
    <row r="387" spans="1:14" s="3" customFormat="1">
      <c r="A387" s="93"/>
      <c r="B387" s="94"/>
      <c r="C387" s="94"/>
      <c r="D387" s="94"/>
      <c r="E387" s="4"/>
      <c r="F387" s="4"/>
      <c r="G387" s="4"/>
      <c r="L387" s="209"/>
      <c r="M387" s="209"/>
      <c r="N387" s="209"/>
    </row>
    <row r="388" spans="1:14" s="3" customFormat="1">
      <c r="A388" s="96"/>
      <c r="B388" s="94"/>
      <c r="C388" s="94"/>
      <c r="D388" s="94"/>
      <c r="E388" s="4"/>
      <c r="F388" s="4"/>
      <c r="G388" s="4"/>
      <c r="L388" s="209"/>
      <c r="M388" s="209"/>
      <c r="N388" s="209"/>
    </row>
  </sheetData>
  <mergeCells count="138">
    <mergeCell ref="A376:I376"/>
    <mergeCell ref="A377:D377"/>
    <mergeCell ref="A378:D378"/>
    <mergeCell ref="B355:B375"/>
    <mergeCell ref="D355:D375"/>
    <mergeCell ref="A314:A334"/>
    <mergeCell ref="B314:B334"/>
    <mergeCell ref="D314:D333"/>
    <mergeCell ref="A311:A313"/>
    <mergeCell ref="B311:B313"/>
    <mergeCell ref="D311:D313"/>
    <mergeCell ref="B336:B354"/>
    <mergeCell ref="D336:D354"/>
    <mergeCell ref="A336:A375"/>
    <mergeCell ref="D300:D301"/>
    <mergeCell ref="D303:D304"/>
    <mergeCell ref="D295:D298"/>
    <mergeCell ref="B293:B298"/>
    <mergeCell ref="D293:D294"/>
    <mergeCell ref="B281:B292"/>
    <mergeCell ref="D284:D288"/>
    <mergeCell ref="D280:D282"/>
    <mergeCell ref="D289:D290"/>
    <mergeCell ref="B233:B242"/>
    <mergeCell ref="D233:D242"/>
    <mergeCell ref="B224:B232"/>
    <mergeCell ref="D224:D232"/>
    <mergeCell ref="A219:A310"/>
    <mergeCell ref="B219:B223"/>
    <mergeCell ref="D219:D222"/>
    <mergeCell ref="D217:D218"/>
    <mergeCell ref="D211:D212"/>
    <mergeCell ref="A213:A218"/>
    <mergeCell ref="B213:B218"/>
    <mergeCell ref="D213:D214"/>
    <mergeCell ref="B270:B279"/>
    <mergeCell ref="D270:D279"/>
    <mergeCell ref="D261:D262"/>
    <mergeCell ref="B263:B269"/>
    <mergeCell ref="D263:D269"/>
    <mergeCell ref="D256:D259"/>
    <mergeCell ref="D249:D250"/>
    <mergeCell ref="B243:B262"/>
    <mergeCell ref="D243:D247"/>
    <mergeCell ref="B305:B310"/>
    <mergeCell ref="D305:D309"/>
    <mergeCell ref="B299:B304"/>
    <mergeCell ref="D205:D208"/>
    <mergeCell ref="A202:A212"/>
    <mergeCell ref="B202:B212"/>
    <mergeCell ref="D209:D210"/>
    <mergeCell ref="D197:D198"/>
    <mergeCell ref="D188:D189"/>
    <mergeCell ref="D184:D185"/>
    <mergeCell ref="A166:A201"/>
    <mergeCell ref="B166:B201"/>
    <mergeCell ref="D168:D174"/>
    <mergeCell ref="D176:D181"/>
    <mergeCell ref="D202:D204"/>
    <mergeCell ref="A146:A165"/>
    <mergeCell ref="B146:B165"/>
    <mergeCell ref="D146:D165"/>
    <mergeCell ref="D139:D145"/>
    <mergeCell ref="D130:D134"/>
    <mergeCell ref="D135:D137"/>
    <mergeCell ref="A127:A145"/>
    <mergeCell ref="B127:B145"/>
    <mergeCell ref="D127:D129"/>
    <mergeCell ref="A118:A126"/>
    <mergeCell ref="B118:B126"/>
    <mergeCell ref="D118:D126"/>
    <mergeCell ref="A109:A117"/>
    <mergeCell ref="B109:B117"/>
    <mergeCell ref="D109:D117"/>
    <mergeCell ref="D106:D108"/>
    <mergeCell ref="A103:A105"/>
    <mergeCell ref="B103:B105"/>
    <mergeCell ref="D103:D105"/>
    <mergeCell ref="A106:A108"/>
    <mergeCell ref="D95:D97"/>
    <mergeCell ref="A98:A102"/>
    <mergeCell ref="A93:A97"/>
    <mergeCell ref="B93:B97"/>
    <mergeCell ref="A85:A91"/>
    <mergeCell ref="B85:B91"/>
    <mergeCell ref="D85:D87"/>
    <mergeCell ref="D89:D91"/>
    <mergeCell ref="B82:C82"/>
    <mergeCell ref="B83:C83"/>
    <mergeCell ref="B84:C84"/>
    <mergeCell ref="B99:B100"/>
    <mergeCell ref="B101:B102"/>
    <mergeCell ref="B79:C79"/>
    <mergeCell ref="B80:C80"/>
    <mergeCell ref="B81:C81"/>
    <mergeCell ref="A72:A78"/>
    <mergeCell ref="B73:B78"/>
    <mergeCell ref="D73:D78"/>
    <mergeCell ref="B69:C69"/>
    <mergeCell ref="D69:D70"/>
    <mergeCell ref="B71:C71"/>
    <mergeCell ref="B66:C66"/>
    <mergeCell ref="B67:C67"/>
    <mergeCell ref="B68:C68"/>
    <mergeCell ref="B65:C65"/>
    <mergeCell ref="A52:A64"/>
    <mergeCell ref="B52:B64"/>
    <mergeCell ref="D52:D64"/>
    <mergeCell ref="A47:A51"/>
    <mergeCell ref="D47:D51"/>
    <mergeCell ref="B47:B51"/>
    <mergeCell ref="A41:A42"/>
    <mergeCell ref="B41:B42"/>
    <mergeCell ref="A43:A46"/>
    <mergeCell ref="B43:B46"/>
    <mergeCell ref="D43:D46"/>
    <mergeCell ref="A35:A40"/>
    <mergeCell ref="B35:B40"/>
    <mergeCell ref="C35:C36"/>
    <mergeCell ref="D37:D38"/>
    <mergeCell ref="B28:C28"/>
    <mergeCell ref="A29:A34"/>
    <mergeCell ref="B29:B34"/>
    <mergeCell ref="D29:D34"/>
    <mergeCell ref="A22:A27"/>
    <mergeCell ref="B22:B27"/>
    <mergeCell ref="D22:D23"/>
    <mergeCell ref="D24:D25"/>
    <mergeCell ref="D26:D27"/>
    <mergeCell ref="A17:A21"/>
    <mergeCell ref="B17:B21"/>
    <mergeCell ref="D17:D21"/>
    <mergeCell ref="A14:A16"/>
    <mergeCell ref="B14:B16"/>
    <mergeCell ref="D14:D16"/>
    <mergeCell ref="A3:A13"/>
    <mergeCell ref="B3:B13"/>
    <mergeCell ref="D3:D13"/>
  </mergeCells>
  <phoneticPr fontId="13"/>
  <printOptions horizontalCentered="1" gridLines="1"/>
  <pageMargins left="0.51180993000874897" right="0.51180993000874897" top="0.31496062992126" bottom="0.31496062992126" header="0.27558945756780401" footer="0.27558945756780401"/>
  <pageSetup paperSize="8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8"/>
  <sheetViews>
    <sheetView zoomScale="110" zoomScaleNormal="110" zoomScalePageLayoutView="90" workbookViewId="0">
      <pane xSplit="8" ySplit="2" topLeftCell="I369" activePane="bottomRight" state="frozen"/>
      <selection pane="topRight" activeCell="I1" sqref="I1"/>
      <selection pane="bottomLeft" activeCell="A3" sqref="A3"/>
      <selection pane="bottomRight" activeCell="D42" sqref="D42"/>
    </sheetView>
  </sheetViews>
  <sheetFormatPr defaultRowHeight="12.75"/>
  <cols>
    <col min="1" max="1" width="3.42578125" style="97" customWidth="1"/>
    <col min="2" max="2" width="11" style="94" customWidth="1"/>
    <col min="3" max="3" width="29.7109375" style="94" customWidth="1"/>
    <col min="4" max="4" width="16" style="94" customWidth="1"/>
    <col min="5" max="5" width="15.42578125" style="4" customWidth="1"/>
    <col min="6" max="6" width="13.85546875" style="95" customWidth="1"/>
    <col min="7" max="7" width="30.85546875" style="95" customWidth="1"/>
    <col min="8" max="8" width="14.28515625" style="94" customWidth="1"/>
    <col min="9" max="11" width="10.28515625" style="4" customWidth="1"/>
    <col min="12" max="12" width="10.28515625" style="3" customWidth="1"/>
    <col min="13" max="15" width="10.42578125" style="3" bestFit="1" customWidth="1"/>
    <col min="16" max="16" width="10.28515625" style="209" bestFit="1" customWidth="1"/>
    <col min="17" max="18" width="11.28515625" style="209" customWidth="1"/>
    <col min="19" max="19" width="13.5703125" style="4" customWidth="1"/>
    <col min="20" max="16384" width="9.140625" style="4"/>
  </cols>
  <sheetData>
    <row r="1" spans="1:18" ht="22.5" customHeight="1">
      <c r="A1" s="308" t="s">
        <v>0</v>
      </c>
      <c r="B1" s="310"/>
      <c r="C1" s="311"/>
      <c r="D1" s="311"/>
      <c r="E1" s="308"/>
      <c r="F1" s="308"/>
      <c r="G1" s="308"/>
      <c r="H1" s="308"/>
      <c r="I1" s="92"/>
      <c r="J1" s="1"/>
      <c r="K1" s="1"/>
      <c r="L1" s="2"/>
      <c r="N1" s="2"/>
    </row>
    <row r="2" spans="1:18">
      <c r="A2" s="312"/>
      <c r="B2" s="313" t="s">
        <v>482</v>
      </c>
      <c r="C2" s="314" t="s">
        <v>1</v>
      </c>
      <c r="D2" s="315" t="s">
        <v>2</v>
      </c>
      <c r="E2" s="316" t="s">
        <v>3</v>
      </c>
      <c r="F2" s="770" t="s">
        <v>4</v>
      </c>
      <c r="G2" s="770"/>
      <c r="H2" s="14" t="s">
        <v>5</v>
      </c>
      <c r="I2" s="317">
        <v>2010</v>
      </c>
      <c r="J2" s="267">
        <v>2011</v>
      </c>
      <c r="K2" s="268">
        <v>2012</v>
      </c>
      <c r="L2" s="268">
        <v>2013</v>
      </c>
      <c r="M2" s="267">
        <v>2014</v>
      </c>
      <c r="N2" s="267">
        <v>2015</v>
      </c>
      <c r="O2" s="267">
        <v>2016</v>
      </c>
      <c r="P2" s="267">
        <v>2017</v>
      </c>
      <c r="Q2" s="268">
        <v>2018</v>
      </c>
      <c r="R2" s="267" t="s">
        <v>643</v>
      </c>
    </row>
    <row r="3" spans="1:18">
      <c r="A3" s="600">
        <v>1</v>
      </c>
      <c r="B3" s="609" t="s">
        <v>538</v>
      </c>
      <c r="C3" s="357" t="s">
        <v>6</v>
      </c>
      <c r="D3" s="606" t="s">
        <v>7</v>
      </c>
      <c r="E3" s="702" t="s">
        <v>8</v>
      </c>
      <c r="F3" s="703" t="s">
        <v>9</v>
      </c>
      <c r="G3" s="703"/>
      <c r="H3" s="608" t="s">
        <v>10</v>
      </c>
      <c r="I3" s="116">
        <v>2760.9679999999998</v>
      </c>
      <c r="J3" s="116">
        <v>2811.6</v>
      </c>
      <c r="K3" s="116">
        <v>2867.7</v>
      </c>
      <c r="L3" s="116">
        <v>2930.3</v>
      </c>
      <c r="M3" s="116">
        <v>2995.9</v>
      </c>
      <c r="N3" s="116">
        <v>3057.8</v>
      </c>
      <c r="O3" s="116">
        <v>3119.9</v>
      </c>
      <c r="P3" s="116">
        <v>3177.9</v>
      </c>
      <c r="Q3" s="76">
        <v>3238.4789999999998</v>
      </c>
      <c r="R3" s="116">
        <v>3296.9</v>
      </c>
    </row>
    <row r="4" spans="1:18">
      <c r="A4" s="601"/>
      <c r="B4" s="610"/>
      <c r="C4" s="256" t="s">
        <v>524</v>
      </c>
      <c r="D4" s="612"/>
      <c r="E4" s="702"/>
      <c r="F4" s="751" t="s">
        <v>11</v>
      </c>
      <c r="G4" s="29" t="s">
        <v>456</v>
      </c>
      <c r="H4" s="608"/>
      <c r="I4" s="111">
        <v>1342.1</v>
      </c>
      <c r="J4" s="6">
        <v>1364.723</v>
      </c>
      <c r="K4" s="111">
        <v>1393.4</v>
      </c>
      <c r="L4" s="6">
        <v>1425.8430000000001</v>
      </c>
      <c r="M4" s="111">
        <v>1466.4</v>
      </c>
      <c r="N4" s="6">
        <v>1503.6</v>
      </c>
      <c r="O4" s="6">
        <v>1534</v>
      </c>
      <c r="P4" s="116">
        <v>1562.4</v>
      </c>
      <c r="Q4" s="76">
        <v>1591.848</v>
      </c>
      <c r="R4" s="116">
        <v>1619.6</v>
      </c>
    </row>
    <row r="5" spans="1:18">
      <c r="A5" s="601"/>
      <c r="B5" s="610"/>
      <c r="C5" s="256" t="s">
        <v>525</v>
      </c>
      <c r="D5" s="612"/>
      <c r="E5" s="702"/>
      <c r="F5" s="751"/>
      <c r="G5" s="110" t="s">
        <v>457</v>
      </c>
      <c r="H5" s="705"/>
      <c r="I5" s="111">
        <v>1418.9</v>
      </c>
      <c r="J5" s="6">
        <v>1446.9</v>
      </c>
      <c r="K5" s="111">
        <v>1474.2909999999999</v>
      </c>
      <c r="L5" s="6">
        <v>1504.5</v>
      </c>
      <c r="M5" s="111">
        <v>1529.5</v>
      </c>
      <c r="N5" s="124">
        <v>1554.2</v>
      </c>
      <c r="O5" s="126">
        <v>1585.9</v>
      </c>
      <c r="P5" s="116">
        <v>1615.5</v>
      </c>
      <c r="Q5" s="76">
        <v>1646.6310000000001</v>
      </c>
      <c r="R5" s="116">
        <v>1677.3</v>
      </c>
    </row>
    <row r="6" spans="1:18">
      <c r="A6" s="601"/>
      <c r="B6" s="610"/>
      <c r="C6" s="256" t="s">
        <v>526</v>
      </c>
      <c r="D6" s="612"/>
      <c r="E6" s="702"/>
      <c r="F6" s="751"/>
      <c r="G6" s="110" t="s">
        <v>459</v>
      </c>
      <c r="H6" s="705"/>
      <c r="I6" s="368">
        <v>1910.8</v>
      </c>
      <c r="J6" s="120">
        <v>1896.2</v>
      </c>
      <c r="K6" s="114">
        <v>1926.625</v>
      </c>
      <c r="L6" s="120">
        <v>1995.712</v>
      </c>
      <c r="M6" s="114">
        <v>1990.3</v>
      </c>
      <c r="N6" s="120">
        <v>2096.1999999999998</v>
      </c>
      <c r="O6" s="120">
        <v>2131.8000000000002</v>
      </c>
      <c r="P6" s="116">
        <v>2146.6999999999998</v>
      </c>
      <c r="Q6" s="76">
        <v>2197.9699999999998</v>
      </c>
      <c r="R6" s="116">
        <v>2259</v>
      </c>
    </row>
    <row r="7" spans="1:18">
      <c r="A7" s="601"/>
      <c r="B7" s="610"/>
      <c r="C7" s="256" t="s">
        <v>736</v>
      </c>
      <c r="D7" s="612"/>
      <c r="E7" s="702"/>
      <c r="F7" s="751"/>
      <c r="G7" s="336" t="s">
        <v>547</v>
      </c>
      <c r="H7" s="705"/>
      <c r="I7" s="369">
        <v>1244.4490000000001</v>
      </c>
      <c r="J7" s="296">
        <v>1287.0999999999999</v>
      </c>
      <c r="K7" s="295">
        <v>1318.13</v>
      </c>
      <c r="L7" s="296">
        <v>1372.0419999999999</v>
      </c>
      <c r="M7" s="295">
        <v>1362.9739999999999</v>
      </c>
      <c r="N7" s="296">
        <v>1396.288</v>
      </c>
      <c r="O7" s="296">
        <v>1440.4469999999999</v>
      </c>
      <c r="P7" s="292">
        <v>1462.973</v>
      </c>
      <c r="Q7" s="297">
        <v>1491.375</v>
      </c>
      <c r="R7" s="292">
        <v>1539.81</v>
      </c>
    </row>
    <row r="8" spans="1:18">
      <c r="A8" s="601"/>
      <c r="B8" s="610"/>
      <c r="C8" s="256" t="s">
        <v>527</v>
      </c>
      <c r="D8" s="612"/>
      <c r="E8" s="702"/>
      <c r="F8" s="751"/>
      <c r="G8" s="110" t="s">
        <v>460</v>
      </c>
      <c r="H8" s="705"/>
      <c r="I8" s="370">
        <v>850.22299999999996</v>
      </c>
      <c r="J8" s="121">
        <v>915.37300000000005</v>
      </c>
      <c r="K8" s="115">
        <v>941.11900000000003</v>
      </c>
      <c r="L8" s="123">
        <v>934.56500000000005</v>
      </c>
      <c r="M8" s="114">
        <v>1005.6</v>
      </c>
      <c r="N8" s="120">
        <v>961.6</v>
      </c>
      <c r="O8" s="120">
        <v>988.1</v>
      </c>
      <c r="P8" s="116">
        <v>1031.2</v>
      </c>
      <c r="Q8" s="76">
        <v>1040.509</v>
      </c>
      <c r="R8" s="116">
        <v>1037.9000000000001</v>
      </c>
    </row>
    <row r="9" spans="1:18" ht="15.75" customHeight="1">
      <c r="A9" s="601"/>
      <c r="B9" s="610"/>
      <c r="C9" s="256" t="s">
        <v>744</v>
      </c>
      <c r="D9" s="612"/>
      <c r="E9" s="702"/>
      <c r="F9" s="740" t="s">
        <v>580</v>
      </c>
      <c r="G9" s="338" t="s">
        <v>741</v>
      </c>
      <c r="H9" s="705"/>
      <c r="I9" s="384">
        <v>752.73800000000006</v>
      </c>
      <c r="J9" s="383">
        <v>748.11800000000005</v>
      </c>
      <c r="K9" s="382">
        <v>774.81399999999996</v>
      </c>
      <c r="L9" s="383">
        <v>802.31200000000001</v>
      </c>
      <c r="M9" s="295">
        <v>841.44600000000003</v>
      </c>
      <c r="N9" s="296">
        <v>905.00599999999997</v>
      </c>
      <c r="O9" s="296">
        <v>937.51800000000003</v>
      </c>
      <c r="P9" s="292">
        <v>967.89599999999996</v>
      </c>
      <c r="Q9" s="297">
        <v>1002.052</v>
      </c>
      <c r="R9" s="292">
        <v>1037.992</v>
      </c>
    </row>
    <row r="10" spans="1:18">
      <c r="A10" s="601"/>
      <c r="B10" s="610"/>
      <c r="C10" s="256" t="s">
        <v>745</v>
      </c>
      <c r="D10" s="612"/>
      <c r="E10" s="702"/>
      <c r="F10" s="741"/>
      <c r="G10" s="338" t="s">
        <v>742</v>
      </c>
      <c r="H10" s="705"/>
      <c r="I10" s="384">
        <v>1899.337</v>
      </c>
      <c r="J10" s="383">
        <v>1955.91</v>
      </c>
      <c r="K10" s="382">
        <v>1982.6130000000001</v>
      </c>
      <c r="L10" s="383">
        <v>2016.4639999999999</v>
      </c>
      <c r="M10" s="295">
        <v>2035.915</v>
      </c>
      <c r="N10" s="296">
        <v>2037.7070000000001</v>
      </c>
      <c r="O10" s="296">
        <v>2065.123</v>
      </c>
      <c r="P10" s="292">
        <v>2087.2860000000001</v>
      </c>
      <c r="Q10" s="297">
        <v>2108.4859999999999</v>
      </c>
      <c r="R10" s="292">
        <v>2123.2779999999998</v>
      </c>
    </row>
    <row r="11" spans="1:18">
      <c r="A11" s="601"/>
      <c r="B11" s="610"/>
      <c r="C11" s="256" t="s">
        <v>743</v>
      </c>
      <c r="D11" s="612"/>
      <c r="E11" s="702"/>
      <c r="F11" s="742"/>
      <c r="G11" s="338" t="s">
        <v>581</v>
      </c>
      <c r="H11" s="705"/>
      <c r="I11" s="384">
        <v>108.893</v>
      </c>
      <c r="J11" s="383">
        <v>107.63800000000001</v>
      </c>
      <c r="K11" s="382">
        <v>110.31699999999999</v>
      </c>
      <c r="L11" s="383">
        <v>111.501</v>
      </c>
      <c r="M11" s="295">
        <v>118.58799999999999</v>
      </c>
      <c r="N11" s="296">
        <v>115.065</v>
      </c>
      <c r="O11" s="296">
        <v>117.294</v>
      </c>
      <c r="P11" s="292">
        <v>122.717</v>
      </c>
      <c r="Q11" s="297">
        <v>127.941</v>
      </c>
      <c r="R11" s="292">
        <v>135.596</v>
      </c>
    </row>
    <row r="12" spans="1:18">
      <c r="A12" s="601"/>
      <c r="B12" s="610"/>
      <c r="C12" s="256" t="s">
        <v>528</v>
      </c>
      <c r="D12" s="612"/>
      <c r="E12" s="702"/>
      <c r="F12" s="703" t="s">
        <v>458</v>
      </c>
      <c r="G12" s="703"/>
      <c r="H12" s="705"/>
      <c r="I12" s="112">
        <v>2653.9</v>
      </c>
      <c r="J12" s="122">
        <v>2704.5</v>
      </c>
      <c r="K12" s="113">
        <v>2760.6</v>
      </c>
      <c r="L12" s="122">
        <v>2823.1</v>
      </c>
      <c r="M12" s="112">
        <v>2937.9</v>
      </c>
      <c r="N12" s="125">
        <v>2990.2</v>
      </c>
      <c r="O12" s="125">
        <v>3063.6</v>
      </c>
      <c r="P12" s="116">
        <v>3131.7</v>
      </c>
      <c r="Q12" s="76">
        <v>3186.3</v>
      </c>
      <c r="R12" s="116">
        <v>3197</v>
      </c>
    </row>
    <row r="13" spans="1:18">
      <c r="A13" s="602"/>
      <c r="B13" s="611"/>
      <c r="C13" s="358" t="s">
        <v>529</v>
      </c>
      <c r="D13" s="613"/>
      <c r="E13" s="702"/>
      <c r="F13" s="703" t="s">
        <v>12</v>
      </c>
      <c r="G13" s="703"/>
      <c r="H13" s="705"/>
      <c r="I13" s="380">
        <v>2638.6559999999999</v>
      </c>
      <c r="J13" s="117">
        <v>2679.2</v>
      </c>
      <c r="K13" s="117">
        <v>2732.6</v>
      </c>
      <c r="L13" s="117">
        <v>2791.9</v>
      </c>
      <c r="M13" s="118">
        <v>2880.5</v>
      </c>
      <c r="N13" s="118">
        <v>2964.1</v>
      </c>
      <c r="O13" s="118">
        <v>3026.9</v>
      </c>
      <c r="P13" s="108">
        <v>3097.7</v>
      </c>
      <c r="Q13" s="269">
        <v>3159</v>
      </c>
      <c r="R13" s="108">
        <v>3191.7</v>
      </c>
    </row>
    <row r="14" spans="1:18" ht="13.5" customHeight="1">
      <c r="A14" s="600">
        <v>2</v>
      </c>
      <c r="B14" s="603" t="s">
        <v>798</v>
      </c>
      <c r="C14" s="555" t="s">
        <v>731</v>
      </c>
      <c r="D14" s="606" t="s">
        <v>804</v>
      </c>
      <c r="E14" s="622" t="s">
        <v>582</v>
      </c>
      <c r="F14" s="381" t="s">
        <v>72</v>
      </c>
      <c r="G14" s="353"/>
      <c r="H14" s="734" t="s">
        <v>583</v>
      </c>
      <c r="I14" s="385">
        <v>68.05</v>
      </c>
      <c r="J14" s="386">
        <v>68.319999999999993</v>
      </c>
      <c r="K14" s="387">
        <v>68.707070923907594</v>
      </c>
      <c r="L14" s="386">
        <v>69.11</v>
      </c>
      <c r="M14" s="388">
        <v>69.569999999999993</v>
      </c>
      <c r="N14" s="389">
        <v>69.89</v>
      </c>
      <c r="O14" s="388">
        <v>69.569745562715354</v>
      </c>
      <c r="P14" s="390">
        <v>69.89</v>
      </c>
      <c r="Q14" s="460">
        <v>70.19</v>
      </c>
      <c r="R14" s="391">
        <v>70.41</v>
      </c>
    </row>
    <row r="15" spans="1:18">
      <c r="A15" s="601"/>
      <c r="B15" s="604"/>
      <c r="C15" s="555" t="s">
        <v>651</v>
      </c>
      <c r="D15" s="607"/>
      <c r="E15" s="604"/>
      <c r="F15" s="381" t="s">
        <v>456</v>
      </c>
      <c r="G15" s="353"/>
      <c r="H15" s="607"/>
      <c r="I15" s="385">
        <v>64.930000000000007</v>
      </c>
      <c r="J15" s="386">
        <v>64.676323511558152</v>
      </c>
      <c r="K15" s="387">
        <v>64.907880672907396</v>
      </c>
      <c r="L15" s="386">
        <v>65.42</v>
      </c>
      <c r="M15" s="388">
        <v>65.91</v>
      </c>
      <c r="N15" s="389">
        <v>66.02</v>
      </c>
      <c r="O15" s="388">
        <v>65.575188687473855</v>
      </c>
      <c r="P15" s="390">
        <v>65.88</v>
      </c>
      <c r="Q15" s="390">
        <v>66.11</v>
      </c>
      <c r="R15" s="391">
        <v>66.38</v>
      </c>
    </row>
    <row r="16" spans="1:18">
      <c r="A16" s="602"/>
      <c r="B16" s="605"/>
      <c r="C16" s="555" t="s">
        <v>730</v>
      </c>
      <c r="D16" s="608"/>
      <c r="E16" s="605"/>
      <c r="F16" s="381" t="s">
        <v>457</v>
      </c>
      <c r="G16" s="353"/>
      <c r="H16" s="608"/>
      <c r="I16" s="392">
        <v>72.260000000000005</v>
      </c>
      <c r="J16" s="393">
        <v>73.760000000000005</v>
      </c>
      <c r="K16" s="394">
        <v>74.3222255991965</v>
      </c>
      <c r="L16" s="393">
        <v>75.010000000000005</v>
      </c>
      <c r="M16" s="395">
        <v>75.489999999999995</v>
      </c>
      <c r="N16" s="396">
        <v>75.84</v>
      </c>
      <c r="O16" s="395">
        <v>75.104720382072813</v>
      </c>
      <c r="P16" s="397">
        <v>75.44</v>
      </c>
      <c r="Q16" s="397">
        <v>75.78</v>
      </c>
      <c r="R16" s="398">
        <v>75.959999999999994</v>
      </c>
    </row>
    <row r="17" spans="1:20">
      <c r="A17" s="600">
        <v>3</v>
      </c>
      <c r="B17" s="603" t="s">
        <v>657</v>
      </c>
      <c r="C17" s="553" t="s">
        <v>658</v>
      </c>
      <c r="D17" s="606" t="s">
        <v>802</v>
      </c>
      <c r="E17" s="622" t="s">
        <v>577</v>
      </c>
      <c r="F17" s="746" t="s">
        <v>72</v>
      </c>
      <c r="G17" s="747"/>
      <c r="H17" s="734" t="s">
        <v>579</v>
      </c>
      <c r="I17" s="371">
        <v>742.3</v>
      </c>
      <c r="J17" s="365">
        <v>759.9</v>
      </c>
      <c r="K17" s="366">
        <v>768.3</v>
      </c>
      <c r="L17" s="365">
        <v>794.09</v>
      </c>
      <c r="M17" s="362">
        <v>823.4</v>
      </c>
      <c r="N17" s="360">
        <v>859.1</v>
      </c>
      <c r="O17" s="362">
        <v>869.8</v>
      </c>
      <c r="P17" s="333">
        <v>885.6</v>
      </c>
      <c r="Q17" s="333">
        <v>894.5</v>
      </c>
      <c r="R17" s="364">
        <v>897.4</v>
      </c>
    </row>
    <row r="18" spans="1:20">
      <c r="A18" s="601"/>
      <c r="B18" s="604"/>
      <c r="C18" s="554" t="s">
        <v>659</v>
      </c>
      <c r="D18" s="758"/>
      <c r="E18" s="604"/>
      <c r="F18" s="740" t="s">
        <v>11</v>
      </c>
      <c r="G18" s="336" t="s">
        <v>459</v>
      </c>
      <c r="H18" s="758"/>
      <c r="I18" s="119">
        <v>463.7</v>
      </c>
      <c r="J18" s="125">
        <v>483.6</v>
      </c>
      <c r="K18" s="366">
        <v>489.34800000000001</v>
      </c>
      <c r="L18" s="365">
        <v>511.74799999999999</v>
      </c>
      <c r="M18" s="362">
        <v>537.68200000000002</v>
      </c>
      <c r="N18" s="360">
        <v>579.30499999999995</v>
      </c>
      <c r="O18" s="362">
        <v>581.75900000000001</v>
      </c>
      <c r="P18" s="333">
        <v>584.52</v>
      </c>
      <c r="Q18" s="333">
        <v>590.37099999999998</v>
      </c>
      <c r="R18" s="364">
        <v>606.28200000000004</v>
      </c>
    </row>
    <row r="19" spans="1:20">
      <c r="A19" s="601"/>
      <c r="B19" s="604"/>
      <c r="C19" s="554" t="s">
        <v>734</v>
      </c>
      <c r="D19" s="758"/>
      <c r="E19" s="604"/>
      <c r="F19" s="741"/>
      <c r="G19" s="336" t="s">
        <v>547</v>
      </c>
      <c r="H19" s="758"/>
      <c r="I19" s="371">
        <v>294.416</v>
      </c>
      <c r="J19" s="365">
        <v>306.79500000000002</v>
      </c>
      <c r="K19" s="366">
        <v>317.13099999999997</v>
      </c>
      <c r="L19" s="365">
        <v>333.37900000000002</v>
      </c>
      <c r="M19" s="362">
        <v>352.81200000000001</v>
      </c>
      <c r="N19" s="360">
        <v>376.41899999999998</v>
      </c>
      <c r="O19" s="362">
        <v>380.82799999999997</v>
      </c>
      <c r="P19" s="333">
        <v>386.21800000000002</v>
      </c>
      <c r="Q19" s="333">
        <v>387.45299999999997</v>
      </c>
      <c r="R19" s="364">
        <v>411.42</v>
      </c>
    </row>
    <row r="20" spans="1:20">
      <c r="A20" s="601"/>
      <c r="B20" s="604"/>
      <c r="C20" s="554" t="s">
        <v>728</v>
      </c>
      <c r="D20" s="758"/>
      <c r="E20" s="604"/>
      <c r="F20" s="742"/>
      <c r="G20" s="336" t="s">
        <v>460</v>
      </c>
      <c r="H20" s="758"/>
      <c r="I20" s="119">
        <v>278.60000000000002</v>
      </c>
      <c r="J20" s="125">
        <v>276.3</v>
      </c>
      <c r="K20" s="366">
        <v>278.91500000000002</v>
      </c>
      <c r="L20" s="365">
        <v>282.34199999999998</v>
      </c>
      <c r="M20" s="362">
        <v>285.73</v>
      </c>
      <c r="N20" s="360">
        <v>279.80099999999999</v>
      </c>
      <c r="O20" s="362">
        <v>288.08999999999997</v>
      </c>
      <c r="P20" s="333">
        <v>301.11900000000003</v>
      </c>
      <c r="Q20" s="333">
        <v>304.125</v>
      </c>
      <c r="R20" s="364">
        <v>291.14499999999998</v>
      </c>
    </row>
    <row r="21" spans="1:20">
      <c r="A21" s="602"/>
      <c r="B21" s="605"/>
      <c r="C21" s="256" t="s">
        <v>735</v>
      </c>
      <c r="D21" s="608"/>
      <c r="E21" s="605"/>
      <c r="F21" s="336"/>
      <c r="G21" s="336" t="s">
        <v>578</v>
      </c>
      <c r="H21" s="608"/>
      <c r="I21" s="11">
        <v>160.30000000000001</v>
      </c>
      <c r="J21" s="367">
        <v>154.9</v>
      </c>
      <c r="K21" s="372">
        <v>146.08099999999999</v>
      </c>
      <c r="L21" s="372">
        <v>145.31100000000001</v>
      </c>
      <c r="M21" s="373">
        <v>149.73500000000001</v>
      </c>
      <c r="N21" s="374">
        <v>153.08500000000001</v>
      </c>
      <c r="O21" s="374">
        <v>160.65</v>
      </c>
      <c r="P21" s="375">
        <v>169.74299999999999</v>
      </c>
      <c r="Q21" s="376">
        <v>169.70500000000001</v>
      </c>
      <c r="R21" s="377">
        <v>171.60499999999999</v>
      </c>
    </row>
    <row r="22" spans="1:20" ht="12.75" customHeight="1">
      <c r="A22" s="600">
        <v>4</v>
      </c>
      <c r="B22" s="622" t="s">
        <v>644</v>
      </c>
      <c r="C22" s="319" t="s">
        <v>729</v>
      </c>
      <c r="D22" s="625" t="s">
        <v>557</v>
      </c>
      <c r="E22" s="702" t="s">
        <v>646</v>
      </c>
      <c r="F22" s="701" t="s">
        <v>545</v>
      </c>
      <c r="G22" s="701"/>
      <c r="H22" s="709" t="s">
        <v>13</v>
      </c>
      <c r="I22" s="15">
        <v>9756.6</v>
      </c>
      <c r="J22" s="15">
        <v>13173.8</v>
      </c>
      <c r="K22" s="15">
        <v>16688.400000000001</v>
      </c>
      <c r="L22" s="15">
        <v>19174.2</v>
      </c>
      <c r="M22" s="55">
        <v>22227.054</v>
      </c>
      <c r="N22" s="56">
        <v>23150.400000000001</v>
      </c>
      <c r="O22" s="56">
        <v>23942.866399999999</v>
      </c>
      <c r="P22" s="109">
        <v>27876.297200000001</v>
      </c>
      <c r="Q22" s="227">
        <v>32411.223999999998</v>
      </c>
      <c r="R22" s="109">
        <v>36897.64</v>
      </c>
      <c r="S22" s="318"/>
    </row>
    <row r="23" spans="1:20">
      <c r="A23" s="601"/>
      <c r="B23" s="604"/>
      <c r="C23" s="321" t="s">
        <v>727</v>
      </c>
      <c r="D23" s="626"/>
      <c r="E23" s="702"/>
      <c r="F23" s="306" t="s">
        <v>11</v>
      </c>
      <c r="G23" s="306" t="s">
        <v>544</v>
      </c>
      <c r="H23" s="621"/>
      <c r="I23" s="16">
        <v>6153.9364999999998</v>
      </c>
      <c r="J23" s="15">
        <v>8642.5159000000003</v>
      </c>
      <c r="K23" s="15">
        <v>11126.286900000001</v>
      </c>
      <c r="L23" s="15">
        <v>12252.723400000001</v>
      </c>
      <c r="M23" s="19">
        <v>14069.9521</v>
      </c>
      <c r="N23" s="15">
        <v>14964.718699999999</v>
      </c>
      <c r="O23" s="15">
        <v>15703.079400000001</v>
      </c>
      <c r="P23" s="15">
        <v>18105.2834</v>
      </c>
      <c r="Q23" s="19">
        <v>21509.825100000002</v>
      </c>
      <c r="R23" s="16">
        <v>24506.517199999998</v>
      </c>
      <c r="S23" s="318"/>
    </row>
    <row r="24" spans="1:20" ht="51" customHeight="1">
      <c r="A24" s="601"/>
      <c r="B24" s="623"/>
      <c r="C24" s="321" t="s">
        <v>546</v>
      </c>
      <c r="D24" s="627" t="s">
        <v>558</v>
      </c>
      <c r="E24" s="702"/>
      <c r="F24" s="701" t="s">
        <v>545</v>
      </c>
      <c r="G24" s="701"/>
      <c r="H24" s="734" t="s">
        <v>14</v>
      </c>
      <c r="I24" s="16">
        <f t="shared" ref="I24:R24" si="0">1000*I22/I69</f>
        <v>7195.6633970056782</v>
      </c>
      <c r="J24" s="15">
        <f t="shared" si="0"/>
        <v>10409.956538917424</v>
      </c>
      <c r="K24" s="15">
        <f t="shared" si="0"/>
        <v>12276.298366926585</v>
      </c>
      <c r="L24" s="15">
        <f t="shared" si="0"/>
        <v>12567.477223569509</v>
      </c>
      <c r="M24" s="19">
        <f t="shared" si="0"/>
        <v>12224.085134466261</v>
      </c>
      <c r="N24" s="15">
        <f t="shared" si="0"/>
        <v>11747.297914446643</v>
      </c>
      <c r="O24" s="15">
        <f t="shared" si="0"/>
        <v>11148.142850491224</v>
      </c>
      <c r="P24" s="15">
        <f t="shared" si="0"/>
        <v>11421.903302466606</v>
      </c>
      <c r="Q24" s="19">
        <f t="shared" si="0"/>
        <v>13107.783893524003</v>
      </c>
      <c r="R24" s="16">
        <f t="shared" si="0"/>
        <v>13850.777419911859</v>
      </c>
    </row>
    <row r="25" spans="1:20">
      <c r="A25" s="601"/>
      <c r="B25" s="623"/>
      <c r="C25" s="320" t="s">
        <v>727</v>
      </c>
      <c r="D25" s="628"/>
      <c r="E25" s="702"/>
      <c r="F25" s="306" t="s">
        <v>11</v>
      </c>
      <c r="G25" s="306" t="s">
        <v>544</v>
      </c>
      <c r="H25" s="608"/>
      <c r="I25" s="15">
        <f t="shared" ref="I25:R25" si="1">1000*I23/I69</f>
        <v>4538.6359613540817</v>
      </c>
      <c r="J25" s="15">
        <f t="shared" si="1"/>
        <v>6829.3290399051757</v>
      </c>
      <c r="K25" s="15">
        <f t="shared" si="1"/>
        <v>8184.7042077387077</v>
      </c>
      <c r="L25" s="15">
        <f t="shared" si="1"/>
        <v>8030.886412794127</v>
      </c>
      <c r="M25" s="15">
        <f t="shared" si="1"/>
        <v>7737.9706869053507</v>
      </c>
      <c r="N25" s="15">
        <f t="shared" si="1"/>
        <v>7593.6056731110766</v>
      </c>
      <c r="O25" s="15">
        <f t="shared" si="1"/>
        <v>7311.5795502165111</v>
      </c>
      <c r="P25" s="15">
        <f t="shared" si="1"/>
        <v>7418.3739244448079</v>
      </c>
      <c r="Q25" s="15">
        <f t="shared" si="1"/>
        <v>8699.0278120412349</v>
      </c>
      <c r="R25" s="15">
        <f t="shared" si="1"/>
        <v>9199.3502856670948</v>
      </c>
    </row>
    <row r="26" spans="1:20">
      <c r="A26" s="601"/>
      <c r="B26" s="623"/>
      <c r="C26" s="549" t="s">
        <v>15</v>
      </c>
      <c r="D26" s="625" t="s">
        <v>557</v>
      </c>
      <c r="E26" s="702"/>
      <c r="F26" s="703" t="s">
        <v>16</v>
      </c>
      <c r="G26" s="703"/>
      <c r="H26" s="14" t="s">
        <v>13</v>
      </c>
      <c r="I26" s="16">
        <v>4162.8</v>
      </c>
      <c r="J26" s="15">
        <v>4891.84</v>
      </c>
      <c r="K26" s="15">
        <v>5498.5</v>
      </c>
      <c r="L26" s="15">
        <v>6144.2</v>
      </c>
      <c r="M26" s="19" t="s">
        <v>17</v>
      </c>
      <c r="N26" s="16" t="s">
        <v>17</v>
      </c>
      <c r="O26" s="16" t="s">
        <v>17</v>
      </c>
      <c r="P26" s="16" t="s">
        <v>17</v>
      </c>
      <c r="Q26" s="36" t="s">
        <v>17</v>
      </c>
      <c r="R26" s="16" t="s">
        <v>17</v>
      </c>
    </row>
    <row r="27" spans="1:20">
      <c r="A27" s="602"/>
      <c r="B27" s="624"/>
      <c r="C27" s="549" t="s">
        <v>18</v>
      </c>
      <c r="D27" s="629"/>
      <c r="E27" s="702"/>
      <c r="F27" s="703" t="s">
        <v>19</v>
      </c>
      <c r="G27" s="703"/>
      <c r="H27" s="14" t="s">
        <v>13</v>
      </c>
      <c r="I27" s="19">
        <v>9756.6</v>
      </c>
      <c r="J27" s="15">
        <v>11443.6</v>
      </c>
      <c r="K27" s="15">
        <v>12853.4</v>
      </c>
      <c r="L27" s="15">
        <v>14350.7</v>
      </c>
      <c r="M27" s="17">
        <v>15482.3</v>
      </c>
      <c r="N27" s="18">
        <v>15850.7</v>
      </c>
      <c r="O27" s="17">
        <v>16035.9</v>
      </c>
      <c r="P27" s="225">
        <v>16891.7683</v>
      </c>
      <c r="Q27" s="225">
        <v>18115.852200000001</v>
      </c>
      <c r="R27" s="225">
        <v>19039.61</v>
      </c>
      <c r="S27" s="224"/>
      <c r="T27" s="224"/>
    </row>
    <row r="28" spans="1:20" ht="15.75" customHeight="1">
      <c r="A28" s="541">
        <v>5</v>
      </c>
      <c r="B28" s="614" t="s">
        <v>20</v>
      </c>
      <c r="C28" s="615"/>
      <c r="D28" s="258" t="s">
        <v>21</v>
      </c>
      <c r="E28" s="771" t="s">
        <v>22</v>
      </c>
      <c r="F28" s="771"/>
      <c r="G28" s="771"/>
      <c r="H28" s="14" t="s">
        <v>23</v>
      </c>
      <c r="I28" s="16">
        <v>6.4</v>
      </c>
      <c r="J28" s="15">
        <v>17.3</v>
      </c>
      <c r="K28" s="15">
        <v>12.3</v>
      </c>
      <c r="L28" s="15">
        <v>11.6</v>
      </c>
      <c r="M28" s="20">
        <v>7.9</v>
      </c>
      <c r="N28" s="21">
        <v>2.4</v>
      </c>
      <c r="O28" s="294">
        <v>1.2</v>
      </c>
      <c r="P28" s="109">
        <v>5.3</v>
      </c>
      <c r="Q28" s="109">
        <v>7.2</v>
      </c>
      <c r="R28" s="109">
        <v>5.2</v>
      </c>
    </row>
    <row r="29" spans="1:20" ht="18" customHeight="1">
      <c r="A29" s="600">
        <v>5.0999999999999996</v>
      </c>
      <c r="B29" s="764" t="s">
        <v>754</v>
      </c>
      <c r="C29" s="473" t="s">
        <v>755</v>
      </c>
      <c r="D29" s="619" t="s">
        <v>801</v>
      </c>
      <c r="E29" s="706" t="s">
        <v>756</v>
      </c>
      <c r="F29" s="710" t="s">
        <v>757</v>
      </c>
      <c r="G29" s="711"/>
      <c r="H29" s="709" t="s">
        <v>767</v>
      </c>
      <c r="I29" s="474">
        <v>-3.3770880322315464</v>
      </c>
      <c r="J29" s="475">
        <v>-3.7142081344743554E-2</v>
      </c>
      <c r="K29" s="475">
        <v>2.0990860534459221</v>
      </c>
      <c r="L29" s="475">
        <v>2.0609235519382518</v>
      </c>
      <c r="M29" s="476">
        <v>1.5693553522369705</v>
      </c>
      <c r="N29" s="477">
        <v>1.2954768715930067</v>
      </c>
      <c r="O29" s="477">
        <v>0.81227181177549046</v>
      </c>
      <c r="P29" s="474">
        <v>0.24801738041865803</v>
      </c>
      <c r="Q29" s="474">
        <v>0.59282685073523111</v>
      </c>
      <c r="R29" s="474">
        <v>1.0889881435260476</v>
      </c>
    </row>
    <row r="30" spans="1:20" ht="15.75" customHeight="1">
      <c r="A30" s="601"/>
      <c r="B30" s="765"/>
      <c r="C30" s="473" t="s">
        <v>758</v>
      </c>
      <c r="D30" s="620"/>
      <c r="E30" s="707"/>
      <c r="F30" s="710" t="s">
        <v>759</v>
      </c>
      <c r="G30" s="711"/>
      <c r="H30" s="620"/>
      <c r="I30" s="474">
        <v>0.65067285859496571</v>
      </c>
      <c r="J30" s="475">
        <v>1.6555694816438096</v>
      </c>
      <c r="K30" s="475">
        <v>1.6470844588962312</v>
      </c>
      <c r="L30" s="475">
        <v>3.5294263762356506</v>
      </c>
      <c r="M30" s="476">
        <v>3.9267149613637673</v>
      </c>
      <c r="N30" s="477">
        <v>3.1545463974527106</v>
      </c>
      <c r="O30" s="477">
        <v>4.0097259386469512E-2</v>
      </c>
      <c r="P30" s="474">
        <v>-1.3626216638102087</v>
      </c>
      <c r="Q30" s="474">
        <v>1.3456052258522386</v>
      </c>
      <c r="R30" s="474">
        <v>-9.0742816876135793E-2</v>
      </c>
    </row>
    <row r="31" spans="1:20" ht="15.75" customHeight="1">
      <c r="A31" s="601"/>
      <c r="B31" s="765"/>
      <c r="C31" s="473" t="s">
        <v>760</v>
      </c>
      <c r="D31" s="620"/>
      <c r="E31" s="707"/>
      <c r="F31" s="710" t="s">
        <v>623</v>
      </c>
      <c r="G31" s="711"/>
      <c r="H31" s="620"/>
      <c r="I31" s="474">
        <v>0.36528876787508835</v>
      </c>
      <c r="J31" s="475">
        <v>0.53538796409613809</v>
      </c>
      <c r="K31" s="475">
        <v>0.54765120180812177</v>
      </c>
      <c r="L31" s="475">
        <v>0.62208726124182878</v>
      </c>
      <c r="M31" s="476">
        <v>0.25068624105081661</v>
      </c>
      <c r="N31" s="477">
        <v>0.15329914272437059</v>
      </c>
      <c r="O31" s="477">
        <v>-4.6293942555493475E-2</v>
      </c>
      <c r="P31" s="474">
        <v>1.130267227754816</v>
      </c>
      <c r="Q31" s="474">
        <v>1.013598152155933</v>
      </c>
      <c r="R31" s="474">
        <v>0.76027423984766773</v>
      </c>
    </row>
    <row r="32" spans="1:20" ht="15.75" customHeight="1">
      <c r="A32" s="601"/>
      <c r="B32" s="765"/>
      <c r="C32" s="473" t="s">
        <v>761</v>
      </c>
      <c r="D32" s="620"/>
      <c r="E32" s="707"/>
      <c r="F32" s="710" t="s">
        <v>762</v>
      </c>
      <c r="G32" s="711"/>
      <c r="H32" s="620"/>
      <c r="I32" s="474">
        <v>0.20276919091328272</v>
      </c>
      <c r="J32" s="475">
        <v>0.58910243666730866</v>
      </c>
      <c r="K32" s="475">
        <v>2.284826752581385</v>
      </c>
      <c r="L32" s="475">
        <v>0.36703700874022921</v>
      </c>
      <c r="M32" s="476">
        <v>-0.18436227265082131</v>
      </c>
      <c r="N32" s="477">
        <v>-2.2028303985116536E-2</v>
      </c>
      <c r="O32" s="477">
        <v>-0.18521198805842237</v>
      </c>
      <c r="P32" s="474">
        <v>0.3999518600692219</v>
      </c>
      <c r="Q32" s="474">
        <v>0.18956053962921313</v>
      </c>
      <c r="R32" s="474">
        <v>0.28659150137903683</v>
      </c>
    </row>
    <row r="33" spans="1:18" ht="15.75" customHeight="1">
      <c r="A33" s="601"/>
      <c r="B33" s="765"/>
      <c r="C33" s="473" t="s">
        <v>763</v>
      </c>
      <c r="D33" s="620"/>
      <c r="E33" s="707"/>
      <c r="F33" s="710" t="s">
        <v>764</v>
      </c>
      <c r="G33" s="711"/>
      <c r="H33" s="620"/>
      <c r="I33" s="474">
        <v>4.0270935709252162</v>
      </c>
      <c r="J33" s="475">
        <v>8.1093715094099714</v>
      </c>
      <c r="K33" s="475">
        <v>4.7113715520070567</v>
      </c>
      <c r="L33" s="475">
        <v>3.5572635045478882</v>
      </c>
      <c r="M33" s="476">
        <v>3.4171260991137133</v>
      </c>
      <c r="N33" s="477">
        <v>0.34150620077697758</v>
      </c>
      <c r="O33" s="477">
        <v>0.50051022889237373</v>
      </c>
      <c r="P33" s="474">
        <v>3.3109705348715117</v>
      </c>
      <c r="Q33" s="474">
        <v>2.1355320514206655</v>
      </c>
      <c r="R33" s="474">
        <v>2.5230853682534624</v>
      </c>
    </row>
    <row r="34" spans="1:18" ht="15.75" customHeight="1">
      <c r="A34" s="602"/>
      <c r="B34" s="766"/>
      <c r="C34" s="473" t="s">
        <v>765</v>
      </c>
      <c r="D34" s="621"/>
      <c r="E34" s="708"/>
      <c r="F34" s="710" t="s">
        <v>766</v>
      </c>
      <c r="G34" s="711"/>
      <c r="H34" s="621"/>
      <c r="I34" s="474">
        <v>4.4964233159651217</v>
      </c>
      <c r="J34" s="475">
        <v>6.4384882732164863</v>
      </c>
      <c r="K34" s="475">
        <v>1.0297998300390541</v>
      </c>
      <c r="L34" s="475">
        <v>1.5121784868624368</v>
      </c>
      <c r="M34" s="476">
        <v>-1.0942948998743269</v>
      </c>
      <c r="N34" s="477">
        <v>-2.5429645011832891</v>
      </c>
      <c r="O34" s="477">
        <v>4.7020086340343652E-2</v>
      </c>
      <c r="P34" s="474">
        <v>1.6104525939741157</v>
      </c>
      <c r="Q34" s="474">
        <v>1.9695068164538958</v>
      </c>
      <c r="R34" s="474">
        <v>0.5908741670344293</v>
      </c>
    </row>
    <row r="35" spans="1:18" ht="12.75" customHeight="1">
      <c r="A35" s="641">
        <v>6</v>
      </c>
      <c r="B35" s="634" t="s">
        <v>549</v>
      </c>
      <c r="C35" s="644" t="s">
        <v>546</v>
      </c>
      <c r="D35" s="259" t="s">
        <v>24</v>
      </c>
      <c r="E35" s="702" t="s">
        <v>455</v>
      </c>
      <c r="F35" s="701" t="s">
        <v>550</v>
      </c>
      <c r="G35" s="701"/>
      <c r="H35" s="469" t="s">
        <v>25</v>
      </c>
      <c r="I35" s="478">
        <v>3586.0884770355506</v>
      </c>
      <c r="J35" s="478">
        <v>4752.837670097967</v>
      </c>
      <c r="K35" s="478">
        <v>5948.6456124321821</v>
      </c>
      <c r="L35" s="478">
        <v>6750.7926746611538</v>
      </c>
      <c r="M35" s="478">
        <v>7652.8585749160411</v>
      </c>
      <c r="N35" s="478">
        <v>7810.2974790824019</v>
      </c>
      <c r="O35" s="461">
        <v>7910</v>
      </c>
      <c r="P35" s="293">
        <v>8999.1</v>
      </c>
      <c r="Q35" s="293">
        <v>10259.799999999999</v>
      </c>
      <c r="R35" s="293">
        <v>11560.6</v>
      </c>
    </row>
    <row r="36" spans="1:18" ht="38.25">
      <c r="A36" s="642"/>
      <c r="B36" s="635"/>
      <c r="C36" s="645"/>
      <c r="D36" s="23" t="s">
        <v>26</v>
      </c>
      <c r="E36" s="702"/>
      <c r="F36" s="701"/>
      <c r="G36" s="701"/>
      <c r="H36" s="465" t="s">
        <v>27</v>
      </c>
      <c r="I36" s="22">
        <f t="shared" ref="I36:R36" si="2">I35*1000/I69</f>
        <v>2644.8030658865332</v>
      </c>
      <c r="J36" s="22">
        <f t="shared" si="2"/>
        <v>3755.6994627403924</v>
      </c>
      <c r="K36" s="22">
        <f t="shared" si="2"/>
        <v>4375.934686208755</v>
      </c>
      <c r="L36" s="22">
        <f t="shared" si="2"/>
        <v>4424.7182766344322</v>
      </c>
      <c r="M36" s="22">
        <f t="shared" si="2"/>
        <v>4208.7986442919437</v>
      </c>
      <c r="N36" s="22">
        <f t="shared" si="2"/>
        <v>3963.2097625627453</v>
      </c>
      <c r="O36" s="22">
        <f t="shared" si="2"/>
        <v>3683.009731340504</v>
      </c>
      <c r="P36" s="22">
        <f t="shared" si="2"/>
        <v>3687.2490371220192</v>
      </c>
      <c r="Q36" s="271">
        <f t="shared" si="2"/>
        <v>4149.2799281748066</v>
      </c>
      <c r="R36" s="24">
        <f t="shared" si="2"/>
        <v>4339.6623047065623</v>
      </c>
    </row>
    <row r="37" spans="1:18">
      <c r="A37" s="642"/>
      <c r="B37" s="635"/>
      <c r="C37" s="549" t="s">
        <v>15</v>
      </c>
      <c r="D37" s="625" t="s">
        <v>24</v>
      </c>
      <c r="E37" s="702"/>
      <c r="F37" s="703" t="s">
        <v>16</v>
      </c>
      <c r="G37" s="703"/>
      <c r="H37" s="469" t="s">
        <v>25</v>
      </c>
      <c r="I37" s="24">
        <v>1520</v>
      </c>
      <c r="J37" s="128">
        <v>1755.7</v>
      </c>
      <c r="K37" s="24">
        <v>1936.3</v>
      </c>
      <c r="L37" s="128">
        <v>2119.4</v>
      </c>
      <c r="M37" s="25" t="s">
        <v>17</v>
      </c>
      <c r="N37" s="127" t="s">
        <v>17</v>
      </c>
      <c r="O37" s="25" t="s">
        <v>17</v>
      </c>
      <c r="P37" s="25" t="s">
        <v>17</v>
      </c>
      <c r="Q37" s="272" t="s">
        <v>17</v>
      </c>
      <c r="R37" s="25" t="s">
        <v>17</v>
      </c>
    </row>
    <row r="38" spans="1:18">
      <c r="A38" s="642"/>
      <c r="B38" s="635"/>
      <c r="C38" s="549" t="s">
        <v>18</v>
      </c>
      <c r="D38" s="626"/>
      <c r="E38" s="702"/>
      <c r="F38" s="703" t="s">
        <v>19</v>
      </c>
      <c r="G38" s="703"/>
      <c r="H38" s="469" t="s">
        <v>25</v>
      </c>
      <c r="I38" s="479">
        <v>3586.088462540758</v>
      </c>
      <c r="J38" s="480">
        <v>4128.6205771911646</v>
      </c>
      <c r="K38" s="479">
        <v>4581.641804557843</v>
      </c>
      <c r="L38" s="480">
        <v>5052.5347580080343</v>
      </c>
      <c r="M38" s="479">
        <v>5330.6050976431943</v>
      </c>
      <c r="N38" s="480">
        <v>5347.5949911461657</v>
      </c>
      <c r="O38" s="236">
        <v>5297.8</v>
      </c>
      <c r="P38" s="236">
        <v>5453.1</v>
      </c>
      <c r="Q38" s="270">
        <v>5734.6</v>
      </c>
      <c r="R38" s="291">
        <v>5965.4</v>
      </c>
    </row>
    <row r="39" spans="1:18">
      <c r="A39" s="642"/>
      <c r="B39" s="635"/>
      <c r="C39" s="241" t="s">
        <v>28</v>
      </c>
      <c r="D39" s="540" t="s">
        <v>29</v>
      </c>
      <c r="E39" s="702"/>
      <c r="F39" s="703" t="s">
        <v>30</v>
      </c>
      <c r="G39" s="703"/>
      <c r="H39" s="469" t="s">
        <v>31</v>
      </c>
      <c r="I39" s="481">
        <v>2487.8528218149349</v>
      </c>
      <c r="J39" s="482">
        <v>3048.4062487711203</v>
      </c>
      <c r="K39" s="481">
        <v>3987.6065681246582</v>
      </c>
      <c r="L39" s="482">
        <v>4657.7999174154802</v>
      </c>
      <c r="M39" s="481">
        <v>4643.4532412541084</v>
      </c>
      <c r="N39" s="482">
        <v>4217.5818278634451</v>
      </c>
      <c r="O39" s="298">
        <v>3854</v>
      </c>
      <c r="P39" s="298">
        <v>3780</v>
      </c>
      <c r="Q39" s="299">
        <v>4050</v>
      </c>
      <c r="R39" s="300">
        <v>4292</v>
      </c>
    </row>
    <row r="40" spans="1:18" ht="24.75">
      <c r="A40" s="643"/>
      <c r="B40" s="636"/>
      <c r="C40" s="483" t="s">
        <v>768</v>
      </c>
      <c r="D40" s="575" t="s">
        <v>805</v>
      </c>
      <c r="E40" s="463"/>
      <c r="F40" s="484" t="s">
        <v>769</v>
      </c>
      <c r="G40" s="464"/>
      <c r="H40" s="469" t="s">
        <v>770</v>
      </c>
      <c r="I40" s="485">
        <v>2565</v>
      </c>
      <c r="J40" s="485">
        <v>2745</v>
      </c>
      <c r="K40" s="485">
        <v>3164</v>
      </c>
      <c r="L40" s="485">
        <v>3557</v>
      </c>
      <c r="M40" s="485">
        <v>3276</v>
      </c>
      <c r="N40" s="485">
        <v>2905.6301419791189</v>
      </c>
      <c r="O40" s="485">
        <v>2602</v>
      </c>
      <c r="P40" s="485">
        <v>2312</v>
      </c>
      <c r="Q40" s="485">
        <v>2280</v>
      </c>
      <c r="R40" s="485">
        <v>2226</v>
      </c>
    </row>
    <row r="41" spans="1:18">
      <c r="A41" s="630">
        <v>6.1</v>
      </c>
      <c r="B41" s="632" t="s">
        <v>771</v>
      </c>
      <c r="C41" s="245" t="s">
        <v>796</v>
      </c>
      <c r="D41" s="575" t="s">
        <v>29</v>
      </c>
      <c r="E41" s="622" t="s">
        <v>772</v>
      </c>
      <c r="F41" s="746" t="s">
        <v>773</v>
      </c>
      <c r="G41" s="747"/>
      <c r="H41" s="469" t="s">
        <v>774</v>
      </c>
      <c r="I41" s="486">
        <v>2000</v>
      </c>
      <c r="J41" s="487">
        <v>2590</v>
      </c>
      <c r="K41" s="486">
        <v>3650</v>
      </c>
      <c r="L41" s="487">
        <v>4330</v>
      </c>
      <c r="M41" s="488">
        <v>4210</v>
      </c>
      <c r="N41" s="486">
        <v>3820</v>
      </c>
      <c r="O41" s="489">
        <v>3500</v>
      </c>
      <c r="P41" s="489">
        <v>3230</v>
      </c>
      <c r="Q41" s="489">
        <v>3630</v>
      </c>
      <c r="R41" s="489">
        <v>3780</v>
      </c>
    </row>
    <row r="42" spans="1:18">
      <c r="A42" s="631"/>
      <c r="B42" s="633"/>
      <c r="C42" s="254" t="s">
        <v>797</v>
      </c>
      <c r="D42" s="575" t="s">
        <v>799</v>
      </c>
      <c r="E42" s="605"/>
      <c r="F42" s="746" t="s">
        <v>775</v>
      </c>
      <c r="G42" s="747"/>
      <c r="H42" s="469" t="s">
        <v>776</v>
      </c>
      <c r="I42" s="486">
        <v>6970</v>
      </c>
      <c r="J42" s="487">
        <v>8180</v>
      </c>
      <c r="K42" s="486">
        <v>9440</v>
      </c>
      <c r="L42" s="487">
        <v>9950</v>
      </c>
      <c r="M42" s="488">
        <v>10160</v>
      </c>
      <c r="N42" s="486">
        <v>9880</v>
      </c>
      <c r="O42" s="489">
        <v>9860</v>
      </c>
      <c r="P42" s="489">
        <v>9720</v>
      </c>
      <c r="Q42" s="489">
        <v>10950</v>
      </c>
      <c r="R42" s="489">
        <v>11370</v>
      </c>
    </row>
    <row r="43" spans="1:18" ht="12.75" customHeight="1">
      <c r="A43" s="600">
        <v>7</v>
      </c>
      <c r="B43" s="634" t="s">
        <v>32</v>
      </c>
      <c r="C43" s="207" t="s">
        <v>530</v>
      </c>
      <c r="D43" s="637" t="s">
        <v>557</v>
      </c>
      <c r="E43" s="702" t="s">
        <v>33</v>
      </c>
      <c r="F43" s="767" t="s">
        <v>72</v>
      </c>
      <c r="G43" s="767"/>
      <c r="H43" s="762" t="s">
        <v>13</v>
      </c>
      <c r="I43" s="140">
        <v>9756.5884394356453</v>
      </c>
      <c r="J43" s="140">
        <v>13173.763363172104</v>
      </c>
      <c r="K43" s="140">
        <v>16688.419630801429</v>
      </c>
      <c r="L43" s="140">
        <v>19174.242679876654</v>
      </c>
      <c r="M43" s="141">
        <v>22227.054279289052</v>
      </c>
      <c r="N43" s="132">
        <v>23150.385603285962</v>
      </c>
      <c r="O43" s="143">
        <v>23942.866399999999</v>
      </c>
      <c r="P43" s="108">
        <v>27876.29722</v>
      </c>
      <c r="Q43" s="269">
        <v>32411.223999999998</v>
      </c>
      <c r="R43" s="116">
        <v>37028.699000000001</v>
      </c>
    </row>
    <row r="44" spans="1:18">
      <c r="A44" s="601"/>
      <c r="B44" s="635"/>
      <c r="C44" s="242" t="s">
        <v>531</v>
      </c>
      <c r="D44" s="638"/>
      <c r="E44" s="702"/>
      <c r="F44" s="751" t="s">
        <v>11</v>
      </c>
      <c r="G44" s="467" t="s">
        <v>34</v>
      </c>
      <c r="H44" s="762"/>
      <c r="I44" s="129">
        <v>6625.2223394356461</v>
      </c>
      <c r="J44" s="129">
        <v>8397.1402631721066</v>
      </c>
      <c r="K44" s="129">
        <v>11105.416194655385</v>
      </c>
      <c r="L44" s="129">
        <v>13279.276325541023</v>
      </c>
      <c r="M44" s="130">
        <v>15480.92481421268</v>
      </c>
      <c r="N44" s="131">
        <v>16803.285401740261</v>
      </c>
      <c r="O44" s="131">
        <v>16634.245500000001</v>
      </c>
      <c r="P44" s="211">
        <v>18472.370309999998</v>
      </c>
      <c r="Q44" s="229">
        <v>21381.021000000001</v>
      </c>
      <c r="R44" s="211">
        <v>24912.554</v>
      </c>
    </row>
    <row r="45" spans="1:18">
      <c r="A45" s="601"/>
      <c r="B45" s="635"/>
      <c r="C45" s="242" t="s">
        <v>532</v>
      </c>
      <c r="D45" s="639"/>
      <c r="E45" s="702"/>
      <c r="F45" s="751"/>
      <c r="G45" s="467" t="s">
        <v>35</v>
      </c>
      <c r="H45" s="762"/>
      <c r="I45" s="129">
        <v>4106.2509000000009</v>
      </c>
      <c r="J45" s="129">
        <v>7660.6389999999992</v>
      </c>
      <c r="K45" s="129">
        <v>9328.5960361460438</v>
      </c>
      <c r="L45" s="129">
        <v>10215.213662893852</v>
      </c>
      <c r="M45" s="130">
        <v>7818.4324401691874</v>
      </c>
      <c r="N45" s="131">
        <v>6114.6294305227002</v>
      </c>
      <c r="O45" s="131">
        <v>6161.6370999999999</v>
      </c>
      <c r="P45" s="116">
        <v>8744.3763900000013</v>
      </c>
      <c r="Q45" s="76">
        <v>12830.512000000001</v>
      </c>
      <c r="R45" s="116">
        <v>13252.656999999999</v>
      </c>
    </row>
    <row r="46" spans="1:18">
      <c r="A46" s="602"/>
      <c r="B46" s="636"/>
      <c r="C46" s="243" t="s">
        <v>533</v>
      </c>
      <c r="D46" s="640"/>
      <c r="E46" s="702"/>
      <c r="F46" s="751"/>
      <c r="G46" s="467" t="s">
        <v>36</v>
      </c>
      <c r="H46" s="762"/>
      <c r="I46" s="13">
        <v>-974.88479999999981</v>
      </c>
      <c r="J46" s="12">
        <v>-2884.0159000000003</v>
      </c>
      <c r="K46" s="12">
        <v>-3745.5925999999995</v>
      </c>
      <c r="L46" s="12">
        <v>-4320.247308558216</v>
      </c>
      <c r="M46" s="301">
        <v>-1072.3029750928151</v>
      </c>
      <c r="N46" s="132">
        <v>232.47077102299966</v>
      </c>
      <c r="O46" s="132">
        <v>1146.9837</v>
      </c>
      <c r="P46" s="108">
        <v>659.55051000000003</v>
      </c>
      <c r="Q46" s="19">
        <v>-1800.3093000000001</v>
      </c>
      <c r="R46" s="15">
        <v>-1136.5119999999999</v>
      </c>
    </row>
    <row r="47" spans="1:18" ht="24">
      <c r="A47" s="600">
        <v>8</v>
      </c>
      <c r="B47" s="208" t="s">
        <v>539</v>
      </c>
      <c r="C47" s="242" t="s">
        <v>530</v>
      </c>
      <c r="D47" s="625" t="s">
        <v>557</v>
      </c>
      <c r="E47" s="702" t="s">
        <v>464</v>
      </c>
      <c r="F47" s="757" t="s">
        <v>72</v>
      </c>
      <c r="G47" s="757"/>
      <c r="H47" s="759" t="s">
        <v>13</v>
      </c>
      <c r="I47" s="144">
        <v>9756.5884394356472</v>
      </c>
      <c r="J47" s="145">
        <v>13173.763363172107</v>
      </c>
      <c r="K47" s="145">
        <v>16688.419630801429</v>
      </c>
      <c r="L47" s="145">
        <v>19174.242679876657</v>
      </c>
      <c r="M47" s="146">
        <v>22227.054279289052</v>
      </c>
      <c r="N47" s="143">
        <v>23150.385603285962</v>
      </c>
      <c r="O47" s="143">
        <v>23942.9</v>
      </c>
      <c r="P47" s="109">
        <v>27876.297200000001</v>
      </c>
      <c r="Q47" s="227">
        <v>32411.223999999998</v>
      </c>
      <c r="R47" s="116">
        <v>36897.64</v>
      </c>
    </row>
    <row r="48" spans="1:18">
      <c r="A48" s="601"/>
      <c r="B48" s="551"/>
      <c r="C48" s="242" t="s">
        <v>537</v>
      </c>
      <c r="D48" s="653"/>
      <c r="E48" s="702"/>
      <c r="F48" s="763" t="s">
        <v>11</v>
      </c>
      <c r="G48" s="490" t="s">
        <v>536</v>
      </c>
      <c r="H48" s="760"/>
      <c r="I48" s="137">
        <v>2199.2004305255969</v>
      </c>
      <c r="J48" s="138">
        <v>3150.1255367855001</v>
      </c>
      <c r="K48" s="138">
        <v>4393.9006519764152</v>
      </c>
      <c r="L48" s="138">
        <v>4979.9368333952452</v>
      </c>
      <c r="M48" s="139">
        <v>5852.4861033620291</v>
      </c>
      <c r="N48" s="136">
        <v>6248.6</v>
      </c>
      <c r="O48" s="136">
        <v>6599.6</v>
      </c>
      <c r="P48" s="211">
        <v>7436.3680000000004</v>
      </c>
      <c r="Q48" s="229">
        <v>8394.0720000000001</v>
      </c>
      <c r="R48" s="211">
        <v>9638.7579999999998</v>
      </c>
    </row>
    <row r="49" spans="1:18">
      <c r="A49" s="601"/>
      <c r="B49" s="551"/>
      <c r="C49" s="302" t="s">
        <v>548</v>
      </c>
      <c r="D49" s="653"/>
      <c r="E49" s="702"/>
      <c r="F49" s="763"/>
      <c r="G49" s="491" t="s">
        <v>462</v>
      </c>
      <c r="H49" s="760"/>
      <c r="I49" s="137">
        <v>1017.3199101477777</v>
      </c>
      <c r="J49" s="138">
        <v>1688.7608868175234</v>
      </c>
      <c r="K49" s="138">
        <v>1880.609273251066</v>
      </c>
      <c r="L49" s="138">
        <v>2250.0709487989143</v>
      </c>
      <c r="M49" s="139">
        <v>2189.5655584763117</v>
      </c>
      <c r="N49" s="136">
        <v>1979.031617172988</v>
      </c>
      <c r="O49" s="136">
        <v>2079</v>
      </c>
      <c r="P49" s="116">
        <v>2654.9494</v>
      </c>
      <c r="Q49" s="76">
        <v>3658.86</v>
      </c>
      <c r="R49" s="116">
        <v>4162.6019999999999</v>
      </c>
    </row>
    <row r="50" spans="1:18">
      <c r="A50" s="601"/>
      <c r="B50" s="551"/>
      <c r="C50" s="242" t="s">
        <v>535</v>
      </c>
      <c r="D50" s="653"/>
      <c r="E50" s="702"/>
      <c r="F50" s="763"/>
      <c r="G50" s="490" t="s">
        <v>461</v>
      </c>
      <c r="H50" s="760"/>
      <c r="I50" s="137">
        <v>686.0918523437</v>
      </c>
      <c r="J50" s="138">
        <v>798.44981866377123</v>
      </c>
      <c r="K50" s="138">
        <v>1086.6593383358693</v>
      </c>
      <c r="L50" s="138">
        <v>1205.6237690033313</v>
      </c>
      <c r="M50" s="139">
        <v>1707.5498272501425</v>
      </c>
      <c r="N50" s="136">
        <v>1949.9843591972601</v>
      </c>
      <c r="O50" s="136">
        <v>2236.5</v>
      </c>
      <c r="P50" s="116">
        <v>2588.1257999999998</v>
      </c>
      <c r="Q50" s="76">
        <v>2958.4870000000001</v>
      </c>
      <c r="R50" s="116">
        <v>3312.0509999999999</v>
      </c>
    </row>
    <row r="51" spans="1:18">
      <c r="A51" s="602"/>
      <c r="B51" s="551"/>
      <c r="C51" s="242" t="s">
        <v>534</v>
      </c>
      <c r="D51" s="626"/>
      <c r="E51" s="702"/>
      <c r="F51" s="763"/>
      <c r="G51" s="492" t="s">
        <v>463</v>
      </c>
      <c r="H51" s="761"/>
      <c r="I51" s="137">
        <v>5853.9762464185733</v>
      </c>
      <c r="J51" s="138">
        <v>7536.4271209053131</v>
      </c>
      <c r="K51" s="138">
        <v>9327.250367238079</v>
      </c>
      <c r="L51" s="138">
        <v>10738.611128679167</v>
      </c>
      <c r="M51" s="139">
        <v>12477.452790200567</v>
      </c>
      <c r="N51" s="143">
        <v>12972.819627224933</v>
      </c>
      <c r="O51" s="136">
        <v>13027.8</v>
      </c>
      <c r="P51" s="108">
        <v>15196.853999999999</v>
      </c>
      <c r="Q51" s="269">
        <v>17399.804</v>
      </c>
      <c r="R51" s="108">
        <v>19784.23</v>
      </c>
    </row>
    <row r="52" spans="1:18" ht="12.75" customHeight="1">
      <c r="A52" s="600">
        <v>9</v>
      </c>
      <c r="B52" s="651" t="s">
        <v>788</v>
      </c>
      <c r="C52" s="251" t="s">
        <v>786</v>
      </c>
      <c r="D52" s="606" t="s">
        <v>21</v>
      </c>
      <c r="E52" s="702" t="s">
        <v>647</v>
      </c>
      <c r="F52" s="736" t="s">
        <v>757</v>
      </c>
      <c r="G52" s="737"/>
      <c r="H52" s="705" t="s">
        <v>23</v>
      </c>
      <c r="I52" s="147">
        <v>11.6</v>
      </c>
      <c r="J52" s="147">
        <v>10.199999999999999</v>
      </c>
      <c r="K52" s="147">
        <v>11.2</v>
      </c>
      <c r="L52" s="147">
        <v>13.391206674499999</v>
      </c>
      <c r="M52" s="148">
        <v>13.2714744347</v>
      </c>
      <c r="N52" s="131">
        <v>13.281025913500001</v>
      </c>
      <c r="O52" s="149">
        <v>11.532135241600001</v>
      </c>
      <c r="P52" s="222">
        <v>10.1237141312</v>
      </c>
      <c r="Q52" s="303">
        <v>10.664191863899999</v>
      </c>
      <c r="R52" s="235">
        <v>10.923906410900001</v>
      </c>
    </row>
    <row r="53" spans="1:18">
      <c r="A53" s="601"/>
      <c r="B53" s="652"/>
      <c r="C53" s="245" t="s">
        <v>37</v>
      </c>
      <c r="D53" s="607"/>
      <c r="E53" s="702"/>
      <c r="F53" s="703" t="s">
        <v>38</v>
      </c>
      <c r="G53" s="703"/>
      <c r="H53" s="705"/>
      <c r="I53" s="129">
        <v>33.200000000000003</v>
      </c>
      <c r="J53" s="129">
        <v>32.199999999999996</v>
      </c>
      <c r="K53" s="129">
        <v>28.6</v>
      </c>
      <c r="L53" s="129">
        <v>28.5262830984</v>
      </c>
      <c r="M53" s="150">
        <v>29.627205949700002</v>
      </c>
      <c r="N53" s="131">
        <v>29.0035395116</v>
      </c>
      <c r="O53" s="131">
        <v>32.291369674899997</v>
      </c>
      <c r="P53" s="155">
        <v>37.315655004699998</v>
      </c>
      <c r="Q53" s="235">
        <v>37.920666005800001</v>
      </c>
      <c r="R53" s="235">
        <v>37.878490061200004</v>
      </c>
    </row>
    <row r="54" spans="1:18">
      <c r="A54" s="601"/>
      <c r="B54" s="652"/>
      <c r="C54" s="246" t="s">
        <v>39</v>
      </c>
      <c r="D54" s="607"/>
      <c r="E54" s="702"/>
      <c r="F54" s="337" t="s">
        <v>11</v>
      </c>
      <c r="G54" s="467" t="s">
        <v>40</v>
      </c>
      <c r="H54" s="705"/>
      <c r="I54" s="147">
        <v>22.4</v>
      </c>
      <c r="J54" s="147">
        <v>21.8</v>
      </c>
      <c r="K54" s="147">
        <v>17.8</v>
      </c>
      <c r="L54" s="147">
        <v>15.916234544</v>
      </c>
      <c r="M54" s="148">
        <v>17.004171017800001</v>
      </c>
      <c r="N54" s="149">
        <v>17.5572221318</v>
      </c>
      <c r="O54" s="149">
        <v>20.708535178199998</v>
      </c>
      <c r="P54" s="222">
        <v>24.128443314599998</v>
      </c>
      <c r="Q54" s="303">
        <v>24.5755216017</v>
      </c>
      <c r="R54" s="222">
        <v>24.285307304</v>
      </c>
    </row>
    <row r="55" spans="1:18">
      <c r="A55" s="601"/>
      <c r="B55" s="652"/>
      <c r="C55" s="245" t="s">
        <v>41</v>
      </c>
      <c r="D55" s="607"/>
      <c r="E55" s="702"/>
      <c r="F55" s="467"/>
      <c r="G55" s="467" t="s">
        <v>42</v>
      </c>
      <c r="H55" s="705"/>
      <c r="I55" s="129">
        <v>8.6</v>
      </c>
      <c r="J55" s="129">
        <v>8.6</v>
      </c>
      <c r="K55" s="129">
        <v>9</v>
      </c>
      <c r="L55" s="129">
        <v>10.659292262099999</v>
      </c>
      <c r="M55" s="130">
        <v>10.632986728400001</v>
      </c>
      <c r="N55" s="131">
        <v>9.0768607476999996</v>
      </c>
      <c r="O55" s="131">
        <v>8.7899401203000007</v>
      </c>
      <c r="P55" s="235">
        <v>10.6699319482</v>
      </c>
      <c r="Q55" s="290">
        <v>10.909250541</v>
      </c>
      <c r="R55" s="235">
        <v>11.172544176800001</v>
      </c>
    </row>
    <row r="56" spans="1:18">
      <c r="A56" s="601"/>
      <c r="B56" s="652"/>
      <c r="C56" s="240" t="s">
        <v>43</v>
      </c>
      <c r="D56" s="607"/>
      <c r="E56" s="702"/>
      <c r="F56" s="467"/>
      <c r="G56" s="467" t="s">
        <v>44</v>
      </c>
      <c r="H56" s="705"/>
      <c r="I56" s="151">
        <v>2.2000000000000002</v>
      </c>
      <c r="J56" s="151">
        <v>1.7999999999999998</v>
      </c>
      <c r="K56" s="151">
        <v>1.8</v>
      </c>
      <c r="L56" s="151">
        <v>1.9507562922999999</v>
      </c>
      <c r="M56" s="152">
        <v>1.9900482035</v>
      </c>
      <c r="N56" s="132">
        <v>2.3694566320999999</v>
      </c>
      <c r="O56" s="132">
        <v>2.7928943764</v>
      </c>
      <c r="P56" s="155">
        <v>2.5172797419000004</v>
      </c>
      <c r="Q56" s="304">
        <v>2.4358938631</v>
      </c>
      <c r="R56" s="155">
        <v>2.4206385804000004</v>
      </c>
    </row>
    <row r="57" spans="1:18">
      <c r="A57" s="601"/>
      <c r="B57" s="652"/>
      <c r="C57" s="239" t="s">
        <v>45</v>
      </c>
      <c r="D57" s="607"/>
      <c r="E57" s="702"/>
      <c r="F57" s="703" t="s">
        <v>46</v>
      </c>
      <c r="G57" s="703"/>
      <c r="H57" s="705"/>
      <c r="I57" s="129">
        <v>2.9</v>
      </c>
      <c r="J57" s="129">
        <v>3.7</v>
      </c>
      <c r="K57" s="129">
        <v>5.9</v>
      </c>
      <c r="L57" s="129">
        <v>5.8267339961999998</v>
      </c>
      <c r="M57" s="130">
        <v>5.0835008543000004</v>
      </c>
      <c r="N57" s="131">
        <v>4.6516481482999996</v>
      </c>
      <c r="O57" s="131">
        <v>4.3356816260000004</v>
      </c>
      <c r="P57" s="222">
        <v>4.0946377544999999</v>
      </c>
      <c r="Q57" s="290">
        <v>4.2704144836999998</v>
      </c>
      <c r="R57" s="235">
        <v>4.1097241855000002</v>
      </c>
    </row>
    <row r="58" spans="1:18">
      <c r="A58" s="601"/>
      <c r="B58" s="652"/>
      <c r="C58" s="240" t="s">
        <v>47</v>
      </c>
      <c r="D58" s="607"/>
      <c r="E58" s="702"/>
      <c r="F58" s="703" t="s">
        <v>48</v>
      </c>
      <c r="G58" s="703"/>
      <c r="H58" s="705"/>
      <c r="I58" s="129">
        <v>7.2</v>
      </c>
      <c r="J58" s="129">
        <v>6.2</v>
      </c>
      <c r="K58" s="129">
        <v>5.2</v>
      </c>
      <c r="L58" s="129">
        <v>4.2531606391999999</v>
      </c>
      <c r="M58" s="130">
        <v>4.8418561335000003</v>
      </c>
      <c r="N58" s="131">
        <v>5.1874143624000002</v>
      </c>
      <c r="O58" s="131">
        <v>5.0053352266999998</v>
      </c>
      <c r="P58" s="235">
        <v>4.8296357163000003</v>
      </c>
      <c r="Q58" s="290">
        <v>4.6526124596000002</v>
      </c>
      <c r="R58" s="235">
        <v>4.4998043678000004</v>
      </c>
    </row>
    <row r="59" spans="1:18">
      <c r="A59" s="601"/>
      <c r="B59" s="652"/>
      <c r="C59" s="245" t="s">
        <v>49</v>
      </c>
      <c r="D59" s="607"/>
      <c r="E59" s="702"/>
      <c r="F59" s="768" t="s">
        <v>50</v>
      </c>
      <c r="G59" s="768"/>
      <c r="H59" s="705"/>
      <c r="I59" s="129">
        <v>3</v>
      </c>
      <c r="J59" s="129">
        <v>2.6</v>
      </c>
      <c r="K59" s="129">
        <v>2.6</v>
      </c>
      <c r="L59" s="129">
        <v>2.4839553742999998</v>
      </c>
      <c r="M59" s="130">
        <v>2.5125026358000002</v>
      </c>
      <c r="N59" s="131">
        <v>2.4433968455000001</v>
      </c>
      <c r="O59" s="131">
        <v>2.4017570648</v>
      </c>
      <c r="P59" s="235">
        <v>2.1149501905000001</v>
      </c>
      <c r="Q59" s="290">
        <v>2.0189963565000002</v>
      </c>
      <c r="R59" s="235">
        <v>2.0812021462999999</v>
      </c>
    </row>
    <row r="60" spans="1:18">
      <c r="A60" s="601"/>
      <c r="B60" s="652"/>
      <c r="C60" s="240" t="s">
        <v>51</v>
      </c>
      <c r="D60" s="607"/>
      <c r="E60" s="702"/>
      <c r="F60" s="768" t="s">
        <v>52</v>
      </c>
      <c r="G60" s="768"/>
      <c r="H60" s="705"/>
      <c r="I60" s="129">
        <v>7.1</v>
      </c>
      <c r="J60" s="129">
        <v>6.8</v>
      </c>
      <c r="K60" s="129">
        <v>5.8</v>
      </c>
      <c r="L60" s="129">
        <v>6.1565322332000001</v>
      </c>
      <c r="M60" s="130">
        <v>6.8041409074999999</v>
      </c>
      <c r="N60" s="131">
        <v>6.9120245384999999</v>
      </c>
      <c r="O60" s="131">
        <v>6.9134982219000003</v>
      </c>
      <c r="P60" s="235">
        <v>6.0308327022999997</v>
      </c>
      <c r="Q60" s="290">
        <v>5.6907318479000004</v>
      </c>
      <c r="R60" s="235">
        <v>5.3293933317000004</v>
      </c>
    </row>
    <row r="61" spans="1:18">
      <c r="A61" s="601"/>
      <c r="B61" s="652"/>
      <c r="C61" s="239" t="s">
        <v>53</v>
      </c>
      <c r="D61" s="607"/>
      <c r="E61" s="702"/>
      <c r="F61" s="768" t="s">
        <v>54</v>
      </c>
      <c r="G61" s="768"/>
      <c r="H61" s="705"/>
      <c r="I61" s="129">
        <v>18.7</v>
      </c>
      <c r="J61" s="129">
        <v>22.1</v>
      </c>
      <c r="K61" s="129">
        <v>19.899999999999999</v>
      </c>
      <c r="L61" s="129">
        <v>18.3583997723</v>
      </c>
      <c r="M61" s="130">
        <v>16.917310852899998</v>
      </c>
      <c r="N61" s="131">
        <v>16.403587392199999</v>
      </c>
      <c r="O61" s="131">
        <v>16.091430129500001</v>
      </c>
      <c r="P61" s="235">
        <v>15.7603377784</v>
      </c>
      <c r="Q61" s="290">
        <v>16.334817454</v>
      </c>
      <c r="R61" s="235">
        <v>16.2161011753</v>
      </c>
    </row>
    <row r="62" spans="1:18">
      <c r="A62" s="601"/>
      <c r="B62" s="652"/>
      <c r="C62" s="240" t="s">
        <v>55</v>
      </c>
      <c r="D62" s="607"/>
      <c r="E62" s="702"/>
      <c r="F62" s="769" t="s">
        <v>56</v>
      </c>
      <c r="G62" s="769"/>
      <c r="H62" s="705"/>
      <c r="I62" s="129">
        <v>4.4000000000000004</v>
      </c>
      <c r="J62" s="129">
        <v>3.9</v>
      </c>
      <c r="K62" s="129">
        <v>4.2</v>
      </c>
      <c r="L62" s="129">
        <v>4.1141026839999997</v>
      </c>
      <c r="M62" s="130">
        <v>4.0836830581000001</v>
      </c>
      <c r="N62" s="131">
        <v>4.5772844986000001</v>
      </c>
      <c r="O62" s="131">
        <v>4.6710325784000002</v>
      </c>
      <c r="P62" s="235">
        <v>4.2037499196999999</v>
      </c>
      <c r="Q62" s="290">
        <v>3.7781017545000002</v>
      </c>
      <c r="R62" s="235">
        <v>3.7141897505000001</v>
      </c>
    </row>
    <row r="63" spans="1:18">
      <c r="A63" s="601"/>
      <c r="B63" s="652"/>
      <c r="C63" s="245" t="s">
        <v>57</v>
      </c>
      <c r="D63" s="607"/>
      <c r="E63" s="702"/>
      <c r="F63" s="768" t="s">
        <v>58</v>
      </c>
      <c r="G63" s="768"/>
      <c r="H63" s="705"/>
      <c r="I63" s="129">
        <v>3.9</v>
      </c>
      <c r="J63" s="129">
        <v>3.8</v>
      </c>
      <c r="K63" s="129">
        <v>4.5</v>
      </c>
      <c r="L63" s="129">
        <v>4.4557042220999996</v>
      </c>
      <c r="M63" s="130">
        <v>4.4844649036000002</v>
      </c>
      <c r="N63" s="131">
        <v>4.3848289145999999</v>
      </c>
      <c r="O63" s="131">
        <v>4.3591949534000003</v>
      </c>
      <c r="P63" s="235">
        <v>4.0033078186999997</v>
      </c>
      <c r="Q63" s="290">
        <v>3.6874029512000002</v>
      </c>
      <c r="R63" s="235">
        <v>3.7892458076</v>
      </c>
    </row>
    <row r="64" spans="1:18">
      <c r="A64" s="602"/>
      <c r="B64" s="645"/>
      <c r="C64" s="247" t="s">
        <v>59</v>
      </c>
      <c r="D64" s="608"/>
      <c r="E64" s="702"/>
      <c r="F64" s="703" t="s">
        <v>60</v>
      </c>
      <c r="G64" s="703"/>
      <c r="H64" s="705"/>
      <c r="I64" s="134">
        <v>7.9999999999999805</v>
      </c>
      <c r="J64" s="135">
        <v>8.5000000000000036</v>
      </c>
      <c r="K64" s="153">
        <v>12.099999999999998</v>
      </c>
      <c r="L64" s="153">
        <v>12.433921305799997</v>
      </c>
      <c r="M64" s="131">
        <v>12.373860269899989</v>
      </c>
      <c r="N64" s="131">
        <v>13.155249874800008</v>
      </c>
      <c r="O64" s="131">
        <v>12.398565282799995</v>
      </c>
      <c r="P64" s="155">
        <v>11.52317898370001</v>
      </c>
      <c r="Q64" s="304">
        <v>10.982064822900002</v>
      </c>
      <c r="R64" s="235">
        <v>11.457942763199997</v>
      </c>
    </row>
    <row r="65" spans="1:18">
      <c r="A65" s="238">
        <v>10</v>
      </c>
      <c r="B65" s="649" t="s">
        <v>61</v>
      </c>
      <c r="C65" s="650"/>
      <c r="D65" s="260" t="s">
        <v>21</v>
      </c>
      <c r="E65" s="701" t="s">
        <v>62</v>
      </c>
      <c r="F65" s="701"/>
      <c r="G65" s="701"/>
      <c r="H65" s="469" t="s">
        <v>23</v>
      </c>
      <c r="I65" s="493">
        <v>73.400000000000006</v>
      </c>
      <c r="J65" s="493">
        <v>77.8</v>
      </c>
      <c r="K65" s="493">
        <v>78.681149137253186</v>
      </c>
      <c r="L65" s="493">
        <v>80.101554064449715</v>
      </c>
      <c r="M65" s="493">
        <v>79.876807760035433</v>
      </c>
      <c r="N65" s="493">
        <v>79.984522631924079</v>
      </c>
      <c r="O65" s="493">
        <v>79.099999999999994</v>
      </c>
      <c r="P65" s="226">
        <v>76.7</v>
      </c>
      <c r="Q65" s="273">
        <v>77.099999999999994</v>
      </c>
      <c r="R65" s="228">
        <v>77.900000000000006</v>
      </c>
    </row>
    <row r="66" spans="1:18">
      <c r="A66" s="30">
        <v>11</v>
      </c>
      <c r="B66" s="646" t="s">
        <v>483</v>
      </c>
      <c r="C66" s="647"/>
      <c r="D66" s="260" t="s">
        <v>21</v>
      </c>
      <c r="E66" s="701" t="s">
        <v>63</v>
      </c>
      <c r="F66" s="701"/>
      <c r="G66" s="701"/>
      <c r="H66" s="469" t="s">
        <v>23</v>
      </c>
      <c r="I66" s="15">
        <v>13</v>
      </c>
      <c r="J66" s="15">
        <v>8.9</v>
      </c>
      <c r="K66" s="15">
        <v>14</v>
      </c>
      <c r="L66" s="15">
        <v>12.5</v>
      </c>
      <c r="M66" s="154">
        <v>11</v>
      </c>
      <c r="N66" s="70">
        <v>1.9</v>
      </c>
      <c r="O66" s="70">
        <v>1.3</v>
      </c>
      <c r="P66" s="227">
        <v>6.4</v>
      </c>
      <c r="Q66" s="227">
        <v>8.1</v>
      </c>
      <c r="R66" s="109">
        <v>5.2</v>
      </c>
    </row>
    <row r="67" spans="1:18" s="33" customFormat="1">
      <c r="A67" s="31">
        <v>11.1</v>
      </c>
      <c r="B67" s="646" t="s">
        <v>484</v>
      </c>
      <c r="C67" s="647"/>
      <c r="D67" s="260" t="s">
        <v>21</v>
      </c>
      <c r="E67" s="701" t="s">
        <v>64</v>
      </c>
      <c r="F67" s="701"/>
      <c r="G67" s="701"/>
      <c r="H67" s="469" t="s">
        <v>23</v>
      </c>
      <c r="I67" s="16">
        <v>10.1</v>
      </c>
      <c r="J67" s="15">
        <v>9.1999999999999993</v>
      </c>
      <c r="K67" s="15">
        <v>14.3</v>
      </c>
      <c r="L67" s="15">
        <v>10.5</v>
      </c>
      <c r="M67" s="32">
        <v>12.8</v>
      </c>
      <c r="N67" s="18">
        <v>6.6</v>
      </c>
      <c r="O67" s="98">
        <v>0.7</v>
      </c>
      <c r="P67" s="227">
        <v>4.3</v>
      </c>
      <c r="Q67" s="227">
        <v>6.8</v>
      </c>
      <c r="R67" s="109">
        <v>7.3</v>
      </c>
    </row>
    <row r="68" spans="1:18" s="33" customFormat="1">
      <c r="A68" s="31">
        <v>11.2</v>
      </c>
      <c r="B68" s="648" t="s">
        <v>785</v>
      </c>
      <c r="C68" s="647"/>
      <c r="D68" s="260" t="s">
        <v>21</v>
      </c>
      <c r="E68" s="698" t="s">
        <v>784</v>
      </c>
      <c r="F68" s="699"/>
      <c r="G68" s="700"/>
      <c r="H68" s="469" t="s">
        <v>23</v>
      </c>
      <c r="I68" s="470">
        <v>8</v>
      </c>
      <c r="J68" s="470">
        <v>10</v>
      </c>
      <c r="K68" s="470">
        <v>10</v>
      </c>
      <c r="L68" s="470">
        <v>10</v>
      </c>
      <c r="M68" s="470">
        <v>10</v>
      </c>
      <c r="N68" s="470">
        <v>7</v>
      </c>
      <c r="O68" s="470">
        <v>7</v>
      </c>
      <c r="P68" s="470">
        <v>8</v>
      </c>
      <c r="Q68" s="470">
        <v>8</v>
      </c>
      <c r="R68" s="470">
        <v>8</v>
      </c>
    </row>
    <row r="69" spans="1:18">
      <c r="A69" s="237">
        <v>12</v>
      </c>
      <c r="B69" s="646" t="s">
        <v>485</v>
      </c>
      <c r="C69" s="647"/>
      <c r="D69" s="625" t="s">
        <v>543</v>
      </c>
      <c r="E69" s="701" t="s">
        <v>65</v>
      </c>
      <c r="F69" s="701"/>
      <c r="G69" s="701"/>
      <c r="H69" s="709" t="s">
        <v>66</v>
      </c>
      <c r="I69" s="155">
        <v>1355.9</v>
      </c>
      <c r="J69" s="155">
        <v>1265.5</v>
      </c>
      <c r="K69" s="155">
        <v>1359.4</v>
      </c>
      <c r="L69" s="155">
        <v>1525.7</v>
      </c>
      <c r="M69" s="156">
        <v>1818.3</v>
      </c>
      <c r="N69" s="157">
        <v>1970.7</v>
      </c>
      <c r="O69" s="157">
        <v>2147.6999999999998</v>
      </c>
      <c r="P69" s="227">
        <v>2440.6</v>
      </c>
      <c r="Q69" s="227">
        <v>2472.67</v>
      </c>
      <c r="R69" s="116">
        <v>2663.94</v>
      </c>
    </row>
    <row r="70" spans="1:18">
      <c r="A70" s="237">
        <v>12.1</v>
      </c>
      <c r="B70" s="471" t="s">
        <v>777</v>
      </c>
      <c r="C70" s="550"/>
      <c r="D70" s="626"/>
      <c r="E70" s="712" t="s">
        <v>778</v>
      </c>
      <c r="F70" s="713"/>
      <c r="G70" s="714"/>
      <c r="H70" s="621"/>
      <c r="I70" s="293">
        <v>1257.2</v>
      </c>
      <c r="J70" s="293">
        <v>1396.4</v>
      </c>
      <c r="K70" s="293">
        <v>1392.1</v>
      </c>
      <c r="L70" s="293">
        <v>1659.34</v>
      </c>
      <c r="M70" s="293">
        <v>1888.44</v>
      </c>
      <c r="N70" s="293">
        <v>1995.51</v>
      </c>
      <c r="O70" s="293">
        <v>2489.5300000000002</v>
      </c>
      <c r="P70" s="293">
        <v>2427.13</v>
      </c>
      <c r="Q70" s="293">
        <v>2643.69</v>
      </c>
      <c r="R70" s="472">
        <v>2734.33</v>
      </c>
    </row>
    <row r="71" spans="1:18">
      <c r="A71" s="237">
        <v>13</v>
      </c>
      <c r="B71" s="659" t="s">
        <v>652</v>
      </c>
      <c r="C71" s="660"/>
      <c r="D71" s="307" t="s">
        <v>553</v>
      </c>
      <c r="E71" s="701" t="s">
        <v>551</v>
      </c>
      <c r="F71" s="701"/>
      <c r="G71" s="701"/>
      <c r="H71" s="305" t="s">
        <v>10</v>
      </c>
      <c r="I71" s="108">
        <v>1147.0999999999999</v>
      </c>
      <c r="J71" s="108">
        <v>1124.711</v>
      </c>
      <c r="K71" s="108">
        <v>1151.1000000000001</v>
      </c>
      <c r="L71" s="108">
        <v>1198.3</v>
      </c>
      <c r="M71" s="18">
        <v>1206.6000000000001</v>
      </c>
      <c r="N71" s="18">
        <v>1243.9000000000001</v>
      </c>
      <c r="O71" s="18">
        <v>1275.6000000000001</v>
      </c>
      <c r="P71" s="227">
        <v>1357.4</v>
      </c>
      <c r="Q71" s="227">
        <v>1358.6</v>
      </c>
      <c r="R71" s="109">
        <v>1273.896</v>
      </c>
    </row>
    <row r="72" spans="1:18" ht="25.5">
      <c r="A72" s="661">
        <v>13.1</v>
      </c>
      <c r="B72" s="205" t="s">
        <v>487</v>
      </c>
      <c r="C72" s="248" t="s">
        <v>69</v>
      </c>
      <c r="D72" s="307" t="s">
        <v>553</v>
      </c>
      <c r="E72" s="462" t="s">
        <v>71</v>
      </c>
      <c r="F72" s="772" t="s">
        <v>72</v>
      </c>
      <c r="G72" s="772"/>
      <c r="H72" s="305" t="s">
        <v>10</v>
      </c>
      <c r="I72" s="109">
        <v>1033.7</v>
      </c>
      <c r="J72" s="108">
        <v>1037.7</v>
      </c>
      <c r="K72" s="108">
        <v>1056.3999999999999</v>
      </c>
      <c r="L72" s="108">
        <v>1103.6000000000004</v>
      </c>
      <c r="M72" s="17">
        <v>1110.6999999999996</v>
      </c>
      <c r="N72" s="18">
        <v>1151.2</v>
      </c>
      <c r="O72" s="18">
        <v>1147.7999999999997</v>
      </c>
      <c r="P72" s="227">
        <v>1238.3</v>
      </c>
      <c r="Q72" s="227">
        <v>1253</v>
      </c>
      <c r="R72" s="109">
        <v>1146.2</v>
      </c>
    </row>
    <row r="73" spans="1:18">
      <c r="A73" s="661"/>
      <c r="B73" s="634" t="s">
        <v>488</v>
      </c>
      <c r="C73" s="576" t="s">
        <v>786</v>
      </c>
      <c r="D73" s="662" t="s">
        <v>553</v>
      </c>
      <c r="E73" s="702" t="s">
        <v>73</v>
      </c>
      <c r="F73" s="773" t="s">
        <v>74</v>
      </c>
      <c r="G73" s="773"/>
      <c r="H73" s="662" t="s">
        <v>10</v>
      </c>
      <c r="I73" s="101">
        <v>346.57499999999999</v>
      </c>
      <c r="J73" s="101">
        <v>342.77</v>
      </c>
      <c r="K73" s="101">
        <v>370</v>
      </c>
      <c r="L73" s="101">
        <v>329.1</v>
      </c>
      <c r="M73" s="28">
        <v>310.7</v>
      </c>
      <c r="N73" s="26">
        <v>327.60000000000002</v>
      </c>
      <c r="O73" s="100">
        <v>348.4</v>
      </c>
      <c r="P73" s="211">
        <v>356.4</v>
      </c>
      <c r="Q73" s="229">
        <v>334.1</v>
      </c>
      <c r="R73" s="333">
        <v>290.2</v>
      </c>
    </row>
    <row r="74" spans="1:18">
      <c r="A74" s="661"/>
      <c r="B74" s="635"/>
      <c r="C74" s="239" t="s">
        <v>37</v>
      </c>
      <c r="D74" s="663"/>
      <c r="E74" s="702"/>
      <c r="F74" s="703" t="s">
        <v>38</v>
      </c>
      <c r="G74" s="703"/>
      <c r="H74" s="663"/>
      <c r="I74" s="102">
        <v>119.074</v>
      </c>
      <c r="J74" s="102">
        <v>127.97499999999999</v>
      </c>
      <c r="K74" s="102">
        <v>132.80000000000001</v>
      </c>
      <c r="L74" s="102">
        <v>153.00000000000003</v>
      </c>
      <c r="M74" s="8">
        <v>149.1</v>
      </c>
      <c r="N74" s="26">
        <v>145.4</v>
      </c>
      <c r="O74" s="26">
        <v>146.5</v>
      </c>
      <c r="P74" s="116">
        <v>167.5</v>
      </c>
      <c r="Q74" s="76">
        <v>181.70000000000002</v>
      </c>
      <c r="R74" s="333">
        <v>178.40000000000003</v>
      </c>
    </row>
    <row r="75" spans="1:18">
      <c r="A75" s="661"/>
      <c r="B75" s="635"/>
      <c r="C75" s="249" t="s">
        <v>45</v>
      </c>
      <c r="D75" s="663"/>
      <c r="E75" s="702"/>
      <c r="F75" s="703" t="s">
        <v>46</v>
      </c>
      <c r="G75" s="703"/>
      <c r="H75" s="663"/>
      <c r="I75" s="102">
        <v>48.755000000000003</v>
      </c>
      <c r="J75" s="102">
        <v>51.962000000000003</v>
      </c>
      <c r="K75" s="102">
        <v>59.2</v>
      </c>
      <c r="L75" s="102">
        <v>72.400000000000006</v>
      </c>
      <c r="M75" s="8">
        <v>81.099999999999994</v>
      </c>
      <c r="N75" s="26">
        <v>88.1</v>
      </c>
      <c r="O75" s="26">
        <v>71.400000000000006</v>
      </c>
      <c r="P75" s="116">
        <v>70.599999999999994</v>
      </c>
      <c r="Q75" s="76">
        <v>76.599999999999994</v>
      </c>
      <c r="R75" s="333">
        <v>68.8</v>
      </c>
    </row>
    <row r="76" spans="1:18" ht="25.5">
      <c r="A76" s="661"/>
      <c r="B76" s="635"/>
      <c r="C76" s="239" t="s">
        <v>75</v>
      </c>
      <c r="D76" s="663"/>
      <c r="E76" s="702"/>
      <c r="F76" s="701" t="s">
        <v>76</v>
      </c>
      <c r="G76" s="701"/>
      <c r="H76" s="663"/>
      <c r="I76" s="103">
        <v>280.565</v>
      </c>
      <c r="J76" s="103">
        <v>283.12099999999998</v>
      </c>
      <c r="K76" s="103">
        <v>250.89999999999998</v>
      </c>
      <c r="L76" s="103">
        <v>292</v>
      </c>
      <c r="M76" s="37">
        <v>318.40000000000003</v>
      </c>
      <c r="N76" s="9">
        <v>329.5</v>
      </c>
      <c r="O76" s="9">
        <v>311.5</v>
      </c>
      <c r="P76" s="116">
        <v>352.59999999999997</v>
      </c>
      <c r="Q76" s="76">
        <v>362.79999999999995</v>
      </c>
      <c r="R76" s="334">
        <v>296.3</v>
      </c>
    </row>
    <row r="77" spans="1:18">
      <c r="A77" s="661"/>
      <c r="B77" s="635"/>
      <c r="C77" s="240" t="s">
        <v>77</v>
      </c>
      <c r="D77" s="663"/>
      <c r="E77" s="702"/>
      <c r="F77" s="701" t="s">
        <v>78</v>
      </c>
      <c r="G77" s="701"/>
      <c r="H77" s="663"/>
      <c r="I77" s="102">
        <v>196.053</v>
      </c>
      <c r="J77" s="102">
        <v>186.65299999999999</v>
      </c>
      <c r="K77" s="102">
        <v>200</v>
      </c>
      <c r="L77" s="102">
        <v>210.5</v>
      </c>
      <c r="M77" s="8">
        <v>205.2</v>
      </c>
      <c r="N77" s="26">
        <v>211.3</v>
      </c>
      <c r="O77" s="26">
        <v>225.2</v>
      </c>
      <c r="P77" s="116">
        <v>241.9</v>
      </c>
      <c r="Q77" s="76">
        <v>242.50000000000003</v>
      </c>
      <c r="R77" s="333">
        <v>246.70000000000002</v>
      </c>
    </row>
    <row r="78" spans="1:18">
      <c r="A78" s="661"/>
      <c r="B78" s="636"/>
      <c r="C78" s="239" t="s">
        <v>59</v>
      </c>
      <c r="D78" s="664"/>
      <c r="E78" s="702"/>
      <c r="F78" s="703" t="s">
        <v>60</v>
      </c>
      <c r="G78" s="703"/>
      <c r="H78" s="664"/>
      <c r="I78" s="105">
        <v>42.677999999999997</v>
      </c>
      <c r="J78" s="106">
        <v>45.219000000000051</v>
      </c>
      <c r="K78" s="106">
        <v>43.499999999999886</v>
      </c>
      <c r="L78" s="106">
        <v>46.600000000000364</v>
      </c>
      <c r="M78" s="107">
        <v>46.199999999999591</v>
      </c>
      <c r="N78" s="104">
        <v>49.299999999999955</v>
      </c>
      <c r="O78" s="104">
        <v>44.799999999999727</v>
      </c>
      <c r="P78" s="108">
        <v>49.299999999999955</v>
      </c>
      <c r="Q78" s="269">
        <v>55.299999999999955</v>
      </c>
      <c r="R78" s="335">
        <v>65.799999999999955</v>
      </c>
    </row>
    <row r="79" spans="1:18">
      <c r="A79" s="546">
        <v>13.2</v>
      </c>
      <c r="B79" s="657" t="s">
        <v>676</v>
      </c>
      <c r="C79" s="658"/>
      <c r="D79" s="307" t="s">
        <v>553</v>
      </c>
      <c r="E79" s="702" t="s">
        <v>554</v>
      </c>
      <c r="F79" s="702"/>
      <c r="G79" s="702"/>
      <c r="H79" s="305" t="s">
        <v>10</v>
      </c>
      <c r="I79" s="327">
        <v>113.438</v>
      </c>
      <c r="J79" s="133">
        <v>87.03</v>
      </c>
      <c r="K79" s="133">
        <v>94.704999999999998</v>
      </c>
      <c r="L79" s="133">
        <v>94.731999999999999</v>
      </c>
      <c r="M79" s="152">
        <v>95.855999999999995</v>
      </c>
      <c r="N79" s="132">
        <v>92.671999999999997</v>
      </c>
      <c r="O79" s="132">
        <v>127.807</v>
      </c>
      <c r="P79" s="304">
        <v>119.092</v>
      </c>
      <c r="Q79" s="304">
        <v>105.614</v>
      </c>
      <c r="R79" s="328">
        <v>127.736</v>
      </c>
    </row>
    <row r="80" spans="1:18">
      <c r="A80" s="546">
        <v>14</v>
      </c>
      <c r="B80" s="657" t="s">
        <v>749</v>
      </c>
      <c r="C80" s="658"/>
      <c r="D80" s="307" t="s">
        <v>553</v>
      </c>
      <c r="E80" s="702" t="s">
        <v>748</v>
      </c>
      <c r="F80" s="702"/>
      <c r="G80" s="702"/>
      <c r="H80" s="305" t="s">
        <v>10</v>
      </c>
      <c r="I80" s="323">
        <v>38.25</v>
      </c>
      <c r="J80" s="324">
        <v>57.170999999999999</v>
      </c>
      <c r="K80" s="324">
        <v>35.776000000000003</v>
      </c>
      <c r="L80" s="324">
        <v>42.771999999999998</v>
      </c>
      <c r="M80" s="154">
        <v>36.97</v>
      </c>
      <c r="N80" s="27">
        <v>32.787999999999997</v>
      </c>
      <c r="O80" s="27">
        <v>34.411999999999999</v>
      </c>
      <c r="P80" s="325">
        <v>25.45</v>
      </c>
      <c r="Q80" s="325">
        <v>24.963999999999999</v>
      </c>
      <c r="R80" s="326">
        <v>20.760999999999999</v>
      </c>
    </row>
    <row r="81" spans="1:18">
      <c r="A81" s="237">
        <v>15</v>
      </c>
      <c r="B81" s="659" t="s">
        <v>653</v>
      </c>
      <c r="C81" s="660"/>
      <c r="D81" s="309" t="s">
        <v>23</v>
      </c>
      <c r="E81" s="701" t="s">
        <v>552</v>
      </c>
      <c r="F81" s="701"/>
      <c r="G81" s="701"/>
      <c r="H81" s="307" t="s">
        <v>23</v>
      </c>
      <c r="I81" s="329">
        <v>67.2</v>
      </c>
      <c r="J81" s="329">
        <v>68.7</v>
      </c>
      <c r="K81" s="329">
        <v>69</v>
      </c>
      <c r="L81" s="329">
        <v>68.099999999999994</v>
      </c>
      <c r="M81" s="330">
        <v>68.599999999999994</v>
      </c>
      <c r="N81" s="330">
        <v>68.099999999999994</v>
      </c>
      <c r="O81" s="330">
        <v>67.3</v>
      </c>
      <c r="P81" s="331">
        <v>67.5</v>
      </c>
      <c r="Q81" s="331">
        <v>69.5</v>
      </c>
      <c r="R81" s="326">
        <v>68.3</v>
      </c>
    </row>
    <row r="82" spans="1:18">
      <c r="A82" s="237">
        <v>16</v>
      </c>
      <c r="B82" s="659" t="s">
        <v>747</v>
      </c>
      <c r="C82" s="660"/>
      <c r="D82" s="309" t="s">
        <v>23</v>
      </c>
      <c r="E82" s="701" t="s">
        <v>746</v>
      </c>
      <c r="F82" s="701"/>
      <c r="G82" s="701"/>
      <c r="H82" s="307" t="s">
        <v>23</v>
      </c>
      <c r="I82" s="329">
        <v>60.2</v>
      </c>
      <c r="J82" s="329">
        <v>63.2</v>
      </c>
      <c r="K82" s="329">
        <v>63.3</v>
      </c>
      <c r="L82" s="329">
        <v>62.9</v>
      </c>
      <c r="M82" s="332">
        <v>62.8</v>
      </c>
      <c r="N82" s="330">
        <v>62.6</v>
      </c>
      <c r="O82" s="330">
        <v>59.5</v>
      </c>
      <c r="P82" s="331">
        <v>61</v>
      </c>
      <c r="Q82" s="331">
        <v>63.7</v>
      </c>
      <c r="R82" s="326">
        <v>60.8</v>
      </c>
    </row>
    <row r="83" spans="1:18" s="34" customFormat="1">
      <c r="A83" s="237">
        <v>17</v>
      </c>
      <c r="B83" s="670" t="s">
        <v>556</v>
      </c>
      <c r="C83" s="671"/>
      <c r="D83" s="309" t="s">
        <v>23</v>
      </c>
      <c r="E83" s="701" t="s">
        <v>555</v>
      </c>
      <c r="F83" s="701"/>
      <c r="G83" s="701"/>
      <c r="H83" s="307" t="s">
        <v>23</v>
      </c>
      <c r="I83" s="16">
        <v>9.9</v>
      </c>
      <c r="J83" s="15">
        <v>7.7</v>
      </c>
      <c r="K83" s="15">
        <v>8.1999999999999993</v>
      </c>
      <c r="L83" s="15">
        <v>7.9</v>
      </c>
      <c r="M83" s="20">
        <v>7.9</v>
      </c>
      <c r="N83" s="21">
        <v>7.5</v>
      </c>
      <c r="O83" s="99">
        <v>10</v>
      </c>
      <c r="P83" s="227">
        <v>8.8000000000000007</v>
      </c>
      <c r="Q83" s="227">
        <v>7.8</v>
      </c>
      <c r="R83" s="109">
        <v>10</v>
      </c>
    </row>
    <row r="84" spans="1:18" s="34" customFormat="1">
      <c r="A84" s="237">
        <v>18</v>
      </c>
      <c r="B84" s="672" t="s">
        <v>486</v>
      </c>
      <c r="C84" s="671"/>
      <c r="D84" s="309" t="s">
        <v>23</v>
      </c>
      <c r="E84" s="701" t="s">
        <v>68</v>
      </c>
      <c r="F84" s="701"/>
      <c r="G84" s="701"/>
      <c r="H84" s="307" t="s">
        <v>23</v>
      </c>
      <c r="I84" s="16">
        <v>38.799999999999997</v>
      </c>
      <c r="J84" s="15">
        <v>33.700000000000003</v>
      </c>
      <c r="K84" s="35">
        <v>27.4</v>
      </c>
      <c r="L84" s="15" t="s">
        <v>17</v>
      </c>
      <c r="M84" s="36">
        <v>21.6</v>
      </c>
      <c r="N84" s="15" t="s">
        <v>17</v>
      </c>
      <c r="O84" s="15">
        <v>29.6</v>
      </c>
      <c r="P84" s="19" t="s">
        <v>17</v>
      </c>
      <c r="Q84" s="36">
        <v>28.4</v>
      </c>
      <c r="R84" s="16" t="s">
        <v>17</v>
      </c>
    </row>
    <row r="85" spans="1:18">
      <c r="A85" s="600">
        <v>19</v>
      </c>
      <c r="B85" s="666" t="s">
        <v>79</v>
      </c>
      <c r="C85" s="556" t="s">
        <v>80</v>
      </c>
      <c r="D85" s="669" t="s">
        <v>559</v>
      </c>
      <c r="E85" s="702" t="s">
        <v>81</v>
      </c>
      <c r="F85" s="755" t="s">
        <v>82</v>
      </c>
      <c r="G85" s="755"/>
      <c r="H85" s="705" t="s">
        <v>83</v>
      </c>
      <c r="I85" s="158">
        <v>3122.4641636007614</v>
      </c>
      <c r="J85" s="158">
        <v>4241.0065160581707</v>
      </c>
      <c r="K85" s="158">
        <v>4887.1207808062309</v>
      </c>
      <c r="L85" s="158">
        <v>5940.0666556459473</v>
      </c>
      <c r="M85" s="158">
        <v>6276.6088359502983</v>
      </c>
      <c r="N85" s="158">
        <v>5981.0640428921306</v>
      </c>
      <c r="O85" s="158">
        <v>5835</v>
      </c>
      <c r="P85" s="213">
        <v>7274.9</v>
      </c>
      <c r="Q85" s="274">
        <v>9225.9473999999991</v>
      </c>
      <c r="R85" s="213">
        <v>10801.6211</v>
      </c>
    </row>
    <row r="86" spans="1:18">
      <c r="A86" s="601"/>
      <c r="B86" s="667"/>
      <c r="C86" s="239" t="s">
        <v>84</v>
      </c>
      <c r="D86" s="669"/>
      <c r="E86" s="702"/>
      <c r="F86" s="755" t="s">
        <v>85</v>
      </c>
      <c r="G86" s="755"/>
      <c r="H86" s="705"/>
      <c r="I86" s="159">
        <v>3080.6851389828175</v>
      </c>
      <c r="J86" s="159">
        <v>4997.0398590968698</v>
      </c>
      <c r="K86" s="159">
        <v>6017.80054607495</v>
      </c>
      <c r="L86" s="159">
        <v>6164.6853358669996</v>
      </c>
      <c r="M86" s="159">
        <v>7144.5679809717503</v>
      </c>
      <c r="N86" s="159">
        <v>7137.9738581409711</v>
      </c>
      <c r="O86" s="159">
        <v>9495</v>
      </c>
      <c r="P86" s="217">
        <v>9017.2999999999993</v>
      </c>
      <c r="Q86" s="275">
        <v>9222.9282999999996</v>
      </c>
      <c r="R86" s="217">
        <v>11429.391600000001</v>
      </c>
    </row>
    <row r="87" spans="1:18">
      <c r="A87" s="601"/>
      <c r="B87" s="667"/>
      <c r="C87" s="254" t="s">
        <v>86</v>
      </c>
      <c r="D87" s="669"/>
      <c r="E87" s="702"/>
      <c r="F87" s="755" t="s">
        <v>87</v>
      </c>
      <c r="G87" s="755"/>
      <c r="H87" s="705"/>
      <c r="I87" s="40">
        <f t="shared" ref="I87:R87" si="3">(I85-I86)</f>
        <v>41.779024617943833</v>
      </c>
      <c r="J87" s="40">
        <f t="shared" si="3"/>
        <v>-756.03334303869906</v>
      </c>
      <c r="K87" s="40">
        <f t="shared" si="3"/>
        <v>-1130.6797652687192</v>
      </c>
      <c r="L87" s="40">
        <f t="shared" si="3"/>
        <v>-224.61868022105227</v>
      </c>
      <c r="M87" s="40">
        <f t="shared" si="3"/>
        <v>-867.95914502145206</v>
      </c>
      <c r="N87" s="40">
        <f t="shared" si="3"/>
        <v>-1156.9098152488405</v>
      </c>
      <c r="O87" s="40">
        <f t="shared" si="3"/>
        <v>-3660</v>
      </c>
      <c r="P87" s="40">
        <f t="shared" si="3"/>
        <v>-1742.3999999999996</v>
      </c>
      <c r="Q87" s="276">
        <f t="shared" si="3"/>
        <v>3.0190999999995256</v>
      </c>
      <c r="R87" s="40">
        <f t="shared" si="3"/>
        <v>-627.77050000000054</v>
      </c>
    </row>
    <row r="88" spans="1:18">
      <c r="A88" s="601"/>
      <c r="B88" s="667"/>
      <c r="C88" s="557" t="s">
        <v>789</v>
      </c>
      <c r="D88" s="261" t="s">
        <v>21</v>
      </c>
      <c r="E88" s="702"/>
      <c r="F88" s="755" t="s">
        <v>88</v>
      </c>
      <c r="G88" s="755"/>
      <c r="H88" s="469" t="s">
        <v>23</v>
      </c>
      <c r="I88" s="13">
        <f t="shared" ref="I88:R88" si="4">100*I87/I22</f>
        <v>0.42821294936703186</v>
      </c>
      <c r="J88" s="12">
        <f t="shared" si="4"/>
        <v>-5.7389162051852853</v>
      </c>
      <c r="K88" s="12">
        <f t="shared" si="4"/>
        <v>-6.7752436738615991</v>
      </c>
      <c r="L88" s="12">
        <f t="shared" si="4"/>
        <v>-1.1714631130427984</v>
      </c>
      <c r="M88" s="12">
        <f t="shared" si="4"/>
        <v>-3.9049670956009375</v>
      </c>
      <c r="N88" s="12">
        <f t="shared" si="4"/>
        <v>-4.9973642582799451</v>
      </c>
      <c r="O88" s="12">
        <f t="shared" si="4"/>
        <v>-15.286390271133119</v>
      </c>
      <c r="P88" s="12">
        <f t="shared" si="4"/>
        <v>-6.2504714578807103</v>
      </c>
      <c r="Q88" s="277">
        <f t="shared" si="4"/>
        <v>9.3149829824369663E-3</v>
      </c>
      <c r="R88" s="12">
        <f t="shared" si="4"/>
        <v>-1.7013838825464191</v>
      </c>
    </row>
    <row r="89" spans="1:18">
      <c r="A89" s="601"/>
      <c r="B89" s="667"/>
      <c r="C89" s="556" t="s">
        <v>80</v>
      </c>
      <c r="D89" s="606" t="s">
        <v>558</v>
      </c>
      <c r="E89" s="702"/>
      <c r="F89" s="755" t="s">
        <v>82</v>
      </c>
      <c r="G89" s="755"/>
      <c r="H89" s="705" t="s">
        <v>14</v>
      </c>
      <c r="I89" s="7">
        <f t="shared" ref="I89:R89" si="5">1000*I85/I$69</f>
        <v>2302.8720138658909</v>
      </c>
      <c r="J89" s="7">
        <f t="shared" si="5"/>
        <v>3351.2497163636281</v>
      </c>
      <c r="K89" s="7">
        <f t="shared" si="5"/>
        <v>3595.0572170120868</v>
      </c>
      <c r="L89" s="7">
        <f t="shared" si="5"/>
        <v>3893.3385696047367</v>
      </c>
      <c r="M89" s="42">
        <f t="shared" si="5"/>
        <v>3451.9104855911005</v>
      </c>
      <c r="N89" s="7">
        <f t="shared" si="5"/>
        <v>3034.9946937089007</v>
      </c>
      <c r="O89" s="7">
        <f t="shared" si="5"/>
        <v>2716.8598966336081</v>
      </c>
      <c r="P89" s="7">
        <f t="shared" si="5"/>
        <v>2980.7834139146112</v>
      </c>
      <c r="Q89" s="42">
        <f t="shared" si="5"/>
        <v>3731.1680895550148</v>
      </c>
      <c r="R89" s="5">
        <f t="shared" si="5"/>
        <v>4054.7538983610739</v>
      </c>
    </row>
    <row r="90" spans="1:18">
      <c r="A90" s="601"/>
      <c r="B90" s="667"/>
      <c r="C90" s="239" t="s">
        <v>84</v>
      </c>
      <c r="D90" s="607"/>
      <c r="E90" s="702"/>
      <c r="F90" s="755" t="s">
        <v>85</v>
      </c>
      <c r="G90" s="755"/>
      <c r="H90" s="705"/>
      <c r="I90" s="7">
        <f t="shared" ref="I90:Q91" si="6">1000*I86/I$69</f>
        <v>2272.0592514070486</v>
      </c>
      <c r="J90" s="7">
        <f t="shared" si="6"/>
        <v>3948.6683991283048</v>
      </c>
      <c r="K90" s="7">
        <f t="shared" si="6"/>
        <v>4426.8063455016545</v>
      </c>
      <c r="L90" s="7">
        <f t="shared" si="6"/>
        <v>4040.561929518909</v>
      </c>
      <c r="M90" s="42">
        <f t="shared" si="6"/>
        <v>3929.2569878302534</v>
      </c>
      <c r="N90" s="7">
        <f t="shared" si="6"/>
        <v>3622.049960999123</v>
      </c>
      <c r="O90" s="7">
        <f t="shared" si="6"/>
        <v>4421.0085207431212</v>
      </c>
      <c r="P90" s="7">
        <f t="shared" si="6"/>
        <v>3694.706219782021</v>
      </c>
      <c r="Q90" s="42">
        <f t="shared" si="6"/>
        <v>3729.9471017159585</v>
      </c>
      <c r="R90" s="7">
        <f t="shared" ref="R90" si="7">1000*R86/R$69</f>
        <v>4290.4087929908337</v>
      </c>
    </row>
    <row r="91" spans="1:18">
      <c r="A91" s="602"/>
      <c r="B91" s="668"/>
      <c r="C91" s="254" t="s">
        <v>86</v>
      </c>
      <c r="D91" s="608"/>
      <c r="E91" s="702"/>
      <c r="F91" s="755" t="s">
        <v>87</v>
      </c>
      <c r="G91" s="755"/>
      <c r="H91" s="705"/>
      <c r="I91" s="11">
        <f t="shared" si="6"/>
        <v>30.812762458841974</v>
      </c>
      <c r="J91" s="11">
        <f t="shared" si="6"/>
        <v>-597.41868276467721</v>
      </c>
      <c r="K91" s="11">
        <f t="shared" si="6"/>
        <v>-831.74912848956819</v>
      </c>
      <c r="L91" s="11">
        <f t="shared" si="6"/>
        <v>-147.22335991417202</v>
      </c>
      <c r="M91" s="43">
        <f t="shared" si="6"/>
        <v>-477.3465022391531</v>
      </c>
      <c r="N91" s="11">
        <f t="shared" si="6"/>
        <v>-587.05526729022199</v>
      </c>
      <c r="O91" s="11">
        <f t="shared" si="6"/>
        <v>-1704.1486241095126</v>
      </c>
      <c r="P91" s="11">
        <f t="shared" si="6"/>
        <v>-713.92280586740947</v>
      </c>
      <c r="Q91" s="43">
        <f t="shared" si="6"/>
        <v>1.2209878390563744</v>
      </c>
      <c r="R91" s="11">
        <f t="shared" ref="R91" si="8">1000*R87/R$69</f>
        <v>-235.65489462975916</v>
      </c>
    </row>
    <row r="92" spans="1:18">
      <c r="A92" s="542">
        <v>20</v>
      </c>
      <c r="B92" s="494" t="s">
        <v>541</v>
      </c>
      <c r="C92" s="558" t="s">
        <v>787</v>
      </c>
      <c r="D92" s="543"/>
      <c r="E92" s="702" t="s">
        <v>568</v>
      </c>
      <c r="F92" s="702"/>
      <c r="G92" s="702"/>
      <c r="H92" s="469" t="s">
        <v>91</v>
      </c>
      <c r="I92" s="7">
        <v>873.1</v>
      </c>
      <c r="J92" s="7">
        <v>17.8</v>
      </c>
      <c r="K92" s="7">
        <v>1639.1</v>
      </c>
      <c r="L92" s="7">
        <v>-1867.3</v>
      </c>
      <c r="M92" s="43">
        <v>-471.1</v>
      </c>
      <c r="N92" s="11">
        <v>-268.10000000000002</v>
      </c>
      <c r="O92" s="11">
        <v>-18.2</v>
      </c>
      <c r="P92" s="11">
        <v>1459.9</v>
      </c>
      <c r="Q92" s="495">
        <v>-141.69999999999999</v>
      </c>
      <c r="R92" s="35">
        <v>452.9</v>
      </c>
    </row>
    <row r="93" spans="1:18" ht="12.75" customHeight="1">
      <c r="A93" s="600">
        <v>21</v>
      </c>
      <c r="B93" s="635" t="s">
        <v>489</v>
      </c>
      <c r="C93" s="559" t="s">
        <v>790</v>
      </c>
      <c r="D93" s="538" t="s">
        <v>557</v>
      </c>
      <c r="E93" s="731" t="s">
        <v>569</v>
      </c>
      <c r="F93" s="755" t="s">
        <v>89</v>
      </c>
      <c r="G93" s="755"/>
      <c r="H93" s="469" t="s">
        <v>13</v>
      </c>
      <c r="I93" s="214">
        <v>4678.7</v>
      </c>
      <c r="J93" s="214">
        <v>6411.2</v>
      </c>
      <c r="K93" s="214">
        <v>7611.9</v>
      </c>
      <c r="L93" s="214">
        <v>9452.6</v>
      </c>
      <c r="M93" s="215">
        <v>10634.3</v>
      </c>
      <c r="N93" s="215">
        <v>10049</v>
      </c>
      <c r="O93" s="215">
        <v>12158.5</v>
      </c>
      <c r="P93" s="212">
        <v>15861.2</v>
      </c>
      <c r="Q93" s="278">
        <v>19474.7</v>
      </c>
      <c r="R93" s="212">
        <v>20833.599999999999</v>
      </c>
    </row>
    <row r="94" spans="1:18" ht="15">
      <c r="A94" s="601"/>
      <c r="B94" s="635"/>
      <c r="C94" s="245" t="s">
        <v>90</v>
      </c>
      <c r="D94" s="261" t="s">
        <v>560</v>
      </c>
      <c r="E94" s="732"/>
      <c r="F94" s="755" t="s">
        <v>540</v>
      </c>
      <c r="G94" s="755"/>
      <c r="H94" s="469" t="s">
        <v>91</v>
      </c>
      <c r="I94" s="496">
        <v>2288</v>
      </c>
      <c r="J94" s="496">
        <v>2450.6</v>
      </c>
      <c r="K94" s="496">
        <v>4125.8</v>
      </c>
      <c r="L94" s="496">
        <v>2248</v>
      </c>
      <c r="M94" s="496">
        <v>1649.9</v>
      </c>
      <c r="N94" s="497">
        <v>1323.1</v>
      </c>
      <c r="O94" s="497">
        <v>1296.3</v>
      </c>
      <c r="P94" s="212">
        <v>3008</v>
      </c>
      <c r="Q94" s="278">
        <v>3549.1</v>
      </c>
      <c r="R94" s="498">
        <v>4348.6000000000004</v>
      </c>
    </row>
    <row r="95" spans="1:18">
      <c r="A95" s="601"/>
      <c r="B95" s="635"/>
      <c r="C95" s="560" t="s">
        <v>92</v>
      </c>
      <c r="D95" s="653" t="s">
        <v>557</v>
      </c>
      <c r="E95" s="732"/>
      <c r="F95" s="755" t="s">
        <v>93</v>
      </c>
      <c r="G95" s="755"/>
      <c r="H95" s="705" t="s">
        <v>13</v>
      </c>
      <c r="I95" s="499">
        <v>3265.6738756997511</v>
      </c>
      <c r="J95" s="499">
        <v>5643.3573498805399</v>
      </c>
      <c r="K95" s="499">
        <v>6992.2302682065911</v>
      </c>
      <c r="L95" s="499">
        <v>10771.16289748254</v>
      </c>
      <c r="M95" s="500">
        <v>12503.507926741293</v>
      </c>
      <c r="N95" s="500">
        <v>11706.596228707709</v>
      </c>
      <c r="O95" s="501">
        <v>12422.719932373739</v>
      </c>
      <c r="P95" s="502">
        <v>13615.069283894716</v>
      </c>
      <c r="Q95" s="503">
        <v>17225.673327279626</v>
      </c>
      <c r="R95" s="502">
        <v>18096.105432146906</v>
      </c>
    </row>
    <row r="96" spans="1:18">
      <c r="A96" s="601"/>
      <c r="B96" s="635"/>
      <c r="C96" s="245" t="s">
        <v>94</v>
      </c>
      <c r="D96" s="665"/>
      <c r="E96" s="732"/>
      <c r="F96" s="755" t="s">
        <v>95</v>
      </c>
      <c r="G96" s="755"/>
      <c r="H96" s="705"/>
      <c r="I96" s="160">
        <v>374.35755497702945</v>
      </c>
      <c r="J96" s="160">
        <v>329.96110649379102</v>
      </c>
      <c r="K96" s="160">
        <v>295.09651447299996</v>
      </c>
      <c r="L96" s="160">
        <v>565.95643875544522</v>
      </c>
      <c r="M96" s="161">
        <v>625.69922459428005</v>
      </c>
      <c r="N96" s="161">
        <v>869.84059999999999</v>
      </c>
      <c r="O96" s="166">
        <v>1051.6804852472771</v>
      </c>
      <c r="P96" s="217">
        <v>1153</v>
      </c>
      <c r="Q96" s="275">
        <v>1784.5</v>
      </c>
      <c r="R96" s="217">
        <v>1825</v>
      </c>
    </row>
    <row r="97" spans="1:18">
      <c r="A97" s="602"/>
      <c r="B97" s="636"/>
      <c r="C97" s="255" t="s">
        <v>96</v>
      </c>
      <c r="D97" s="629"/>
      <c r="E97" s="733"/>
      <c r="F97" s="755" t="s">
        <v>97</v>
      </c>
      <c r="G97" s="755"/>
      <c r="H97" s="705"/>
      <c r="I97" s="163">
        <v>2366.6987536894799</v>
      </c>
      <c r="J97" s="164">
        <v>2554.2095004228622</v>
      </c>
      <c r="K97" s="164">
        <v>3815.2385913648695</v>
      </c>
      <c r="L97" s="164">
        <v>4625.8</v>
      </c>
      <c r="M97" s="165">
        <v>5226.7604995393967</v>
      </c>
      <c r="N97" s="165">
        <v>5359.8337000000001</v>
      </c>
      <c r="O97" s="162">
        <v>7446.1105970883928</v>
      </c>
      <c r="P97" s="216">
        <v>8936</v>
      </c>
      <c r="Q97" s="279">
        <v>11060</v>
      </c>
      <c r="R97" s="217">
        <v>12163.605</v>
      </c>
    </row>
    <row r="98" spans="1:18" s="3" customFormat="1">
      <c r="A98" s="600">
        <v>22</v>
      </c>
      <c r="B98" s="504" t="s">
        <v>490</v>
      </c>
      <c r="C98" s="561" t="s">
        <v>98</v>
      </c>
      <c r="D98" s="259" t="s">
        <v>99</v>
      </c>
      <c r="E98" s="467" t="s">
        <v>100</v>
      </c>
      <c r="F98" s="703" t="s">
        <v>101</v>
      </c>
      <c r="G98" s="703"/>
      <c r="H98" s="469" t="s">
        <v>102</v>
      </c>
      <c r="I98" s="24">
        <v>336</v>
      </c>
      <c r="J98" s="24">
        <v>332</v>
      </c>
      <c r="K98" s="24">
        <v>329</v>
      </c>
      <c r="L98" s="24">
        <v>261</v>
      </c>
      <c r="M98" s="20">
        <v>237</v>
      </c>
      <c r="N98" s="21">
        <v>235</v>
      </c>
      <c r="O98" s="21">
        <v>227</v>
      </c>
      <c r="P98" s="212">
        <v>218</v>
      </c>
      <c r="Q98" s="278">
        <v>216</v>
      </c>
      <c r="R98" s="212">
        <v>199</v>
      </c>
    </row>
    <row r="99" spans="1:18" s="3" customFormat="1">
      <c r="A99" s="601"/>
      <c r="B99" s="505" t="s">
        <v>491</v>
      </c>
      <c r="C99" s="245" t="s">
        <v>103</v>
      </c>
      <c r="D99" s="538" t="s">
        <v>557</v>
      </c>
      <c r="E99" s="756" t="s">
        <v>104</v>
      </c>
      <c r="F99" s="703" t="s">
        <v>105</v>
      </c>
      <c r="G99" s="703"/>
      <c r="H99" s="469" t="s">
        <v>13</v>
      </c>
      <c r="I99" s="38">
        <v>1373.9</v>
      </c>
      <c r="J99" s="38">
        <v>2168.6</v>
      </c>
      <c r="K99" s="38">
        <v>1799.9</v>
      </c>
      <c r="L99" s="38">
        <v>1670.5</v>
      </c>
      <c r="M99" s="39">
        <v>1442.7</v>
      </c>
      <c r="N99" s="51">
        <v>1262.5</v>
      </c>
      <c r="O99" s="51">
        <v>1474.2</v>
      </c>
      <c r="P99" s="213">
        <v>2436</v>
      </c>
      <c r="Q99" s="274">
        <v>2508</v>
      </c>
      <c r="R99" s="213">
        <v>2690.3</v>
      </c>
    </row>
    <row r="100" spans="1:18" s="3" customFormat="1">
      <c r="A100" s="601"/>
      <c r="B100" s="506"/>
      <c r="C100" s="250" t="s">
        <v>106</v>
      </c>
      <c r="D100" s="540" t="s">
        <v>21</v>
      </c>
      <c r="E100" s="756"/>
      <c r="F100" s="703" t="s">
        <v>107</v>
      </c>
      <c r="G100" s="703"/>
      <c r="H100" s="469" t="s">
        <v>67</v>
      </c>
      <c r="I100" s="13">
        <f t="shared" ref="I100:R100" si="9">100*I99/I22</f>
        <v>14.081749789885821</v>
      </c>
      <c r="J100" s="12">
        <f t="shared" si="9"/>
        <v>16.461461385477236</v>
      </c>
      <c r="K100" s="12">
        <f t="shared" si="9"/>
        <v>10.785335921957767</v>
      </c>
      <c r="L100" s="12">
        <f t="shared" si="9"/>
        <v>8.7122278895599283</v>
      </c>
      <c r="M100" s="41">
        <f t="shared" si="9"/>
        <v>6.4907387186803973</v>
      </c>
      <c r="N100" s="12">
        <f t="shared" si="9"/>
        <v>5.4534694864883537</v>
      </c>
      <c r="O100" s="12">
        <f t="shared" si="9"/>
        <v>6.1571575239629626</v>
      </c>
      <c r="P100" s="12">
        <f t="shared" si="9"/>
        <v>8.738606790287772</v>
      </c>
      <c r="Q100" s="41">
        <f t="shared" si="9"/>
        <v>7.7380601238632645</v>
      </c>
      <c r="R100" s="12">
        <f t="shared" si="9"/>
        <v>7.2912522318500592</v>
      </c>
    </row>
    <row r="101" spans="1:18" s="3" customFormat="1">
      <c r="A101" s="601"/>
      <c r="B101" s="507" t="s">
        <v>492</v>
      </c>
      <c r="C101" s="251" t="s">
        <v>108</v>
      </c>
      <c r="D101" s="538" t="s">
        <v>557</v>
      </c>
      <c r="E101" s="757" t="s">
        <v>109</v>
      </c>
      <c r="F101" s="703" t="s">
        <v>110</v>
      </c>
      <c r="G101" s="703"/>
      <c r="H101" s="469" t="s">
        <v>13</v>
      </c>
      <c r="I101" s="5">
        <v>62.9</v>
      </c>
      <c r="J101" s="5">
        <v>109.1</v>
      </c>
      <c r="K101" s="5">
        <v>144.69999999999999</v>
      </c>
      <c r="L101" s="5">
        <v>97.6</v>
      </c>
      <c r="M101" s="37">
        <v>24.2</v>
      </c>
      <c r="N101" s="52">
        <v>30.5</v>
      </c>
      <c r="O101" s="26">
        <v>49</v>
      </c>
      <c r="P101" s="211">
        <v>76.400000000000006</v>
      </c>
      <c r="Q101" s="229">
        <v>210</v>
      </c>
      <c r="R101" s="116">
        <v>133.512</v>
      </c>
    </row>
    <row r="102" spans="1:18" s="3" customFormat="1">
      <c r="A102" s="602"/>
      <c r="B102" s="506"/>
      <c r="C102" s="239" t="s">
        <v>106</v>
      </c>
      <c r="D102" s="259" t="s">
        <v>21</v>
      </c>
      <c r="E102" s="757"/>
      <c r="F102" s="703" t="s">
        <v>111</v>
      </c>
      <c r="G102" s="703"/>
      <c r="H102" s="469" t="s">
        <v>67</v>
      </c>
      <c r="I102" s="13">
        <f t="shared" ref="I102:R102" si="10">100*I101/I22</f>
        <v>0.64469179837238377</v>
      </c>
      <c r="J102" s="12">
        <f t="shared" si="10"/>
        <v>0.82815892149569603</v>
      </c>
      <c r="K102" s="12">
        <f t="shared" si="10"/>
        <v>0.8670693415785814</v>
      </c>
      <c r="L102" s="12">
        <f t="shared" si="10"/>
        <v>0.50901732536429156</v>
      </c>
      <c r="M102" s="41">
        <f t="shared" si="10"/>
        <v>0.10887632702021599</v>
      </c>
      <c r="N102" s="12">
        <f t="shared" si="10"/>
        <v>0.13174718363397608</v>
      </c>
      <c r="O102" s="12">
        <f t="shared" si="10"/>
        <v>0.20465385882118109</v>
      </c>
      <c r="P102" s="12">
        <f t="shared" si="10"/>
        <v>0.27406796337355738</v>
      </c>
      <c r="Q102" s="41">
        <f t="shared" si="10"/>
        <v>0.64792369458185228</v>
      </c>
      <c r="R102" s="12">
        <f t="shared" si="10"/>
        <v>0.3618442805556128</v>
      </c>
    </row>
    <row r="103" spans="1:18" s="3" customFormat="1" ht="12.75" customHeight="1">
      <c r="A103" s="600">
        <v>23</v>
      </c>
      <c r="B103" s="634" t="s">
        <v>493</v>
      </c>
      <c r="C103" s="251" t="s">
        <v>69</v>
      </c>
      <c r="D103" s="627" t="s">
        <v>557</v>
      </c>
      <c r="E103" s="467" t="s">
        <v>132</v>
      </c>
      <c r="F103" s="703" t="s">
        <v>133</v>
      </c>
      <c r="G103" s="703"/>
      <c r="H103" s="705" t="s">
        <v>13</v>
      </c>
      <c r="I103" s="5">
        <v>1689.3</v>
      </c>
      <c r="J103" s="5">
        <v>1986</v>
      </c>
      <c r="K103" s="5">
        <v>2569.4</v>
      </c>
      <c r="L103" s="5">
        <v>3445</v>
      </c>
      <c r="M103" s="53">
        <v>4099.1000000000004</v>
      </c>
      <c r="N103" s="6">
        <v>4298.7730000000001</v>
      </c>
      <c r="O103" s="75">
        <v>4188.4009999999998</v>
      </c>
      <c r="P103" s="229">
        <v>4213.6719999999996</v>
      </c>
      <c r="Q103" s="229">
        <v>5215.4799999999996</v>
      </c>
      <c r="R103" s="211">
        <v>6015.8919999999998</v>
      </c>
    </row>
    <row r="104" spans="1:18" s="3" customFormat="1">
      <c r="A104" s="601"/>
      <c r="B104" s="635"/>
      <c r="C104" s="239" t="s">
        <v>134</v>
      </c>
      <c r="D104" s="675"/>
      <c r="E104" s="467" t="s">
        <v>135</v>
      </c>
      <c r="F104" s="703" t="s">
        <v>136</v>
      </c>
      <c r="G104" s="703"/>
      <c r="H104" s="705"/>
      <c r="I104" s="7">
        <v>1353.9</v>
      </c>
      <c r="J104" s="7">
        <v>1585.3</v>
      </c>
      <c r="K104" s="7">
        <v>2114.8000000000002</v>
      </c>
      <c r="L104" s="7">
        <v>2937.6</v>
      </c>
      <c r="M104" s="57">
        <v>3468.4</v>
      </c>
      <c r="N104" s="6">
        <v>3737.049</v>
      </c>
      <c r="O104" s="6">
        <v>3459.3980000000001</v>
      </c>
      <c r="P104" s="76">
        <v>3711.2359999999999</v>
      </c>
      <c r="Q104" s="76">
        <v>4389.3050000000003</v>
      </c>
      <c r="R104" s="116">
        <v>5182.6030000000001</v>
      </c>
    </row>
    <row r="105" spans="1:18" s="3" customFormat="1">
      <c r="A105" s="602"/>
      <c r="B105" s="636"/>
      <c r="C105" s="249" t="s">
        <v>137</v>
      </c>
      <c r="D105" s="628"/>
      <c r="E105" s="467"/>
      <c r="F105" s="703" t="s">
        <v>138</v>
      </c>
      <c r="G105" s="703"/>
      <c r="H105" s="705"/>
      <c r="I105" s="108">
        <f t="shared" ref="I105" si="11">I103-I104</f>
        <v>335.39999999999986</v>
      </c>
      <c r="J105" s="108">
        <f t="shared" ref="J105" si="12">J103-J104</f>
        <v>400.70000000000005</v>
      </c>
      <c r="K105" s="108">
        <f t="shared" ref="K105" si="13">K103-K104</f>
        <v>454.59999999999991</v>
      </c>
      <c r="L105" s="108">
        <f t="shared" ref="L105" si="14">L103-L104</f>
        <v>507.40000000000009</v>
      </c>
      <c r="M105" s="108">
        <f t="shared" ref="M105" si="15">M103-M104</f>
        <v>630.70000000000027</v>
      </c>
      <c r="N105" s="108">
        <f t="shared" ref="N105" si="16">N103-N104</f>
        <v>561.72400000000016</v>
      </c>
      <c r="O105" s="269">
        <f t="shared" ref="O105" si="17">O103-O104</f>
        <v>729.0029999999997</v>
      </c>
      <c r="P105" s="269">
        <f t="shared" ref="P105" si="18">P103-P104</f>
        <v>502.43599999999969</v>
      </c>
      <c r="Q105" s="269">
        <f t="shared" ref="Q105" si="19">Q103-Q104</f>
        <v>826.17499999999927</v>
      </c>
      <c r="R105" s="108">
        <f t="shared" ref="R105" si="20">R103-R104</f>
        <v>833.28899999999976</v>
      </c>
    </row>
    <row r="106" spans="1:18" s="3" customFormat="1">
      <c r="A106" s="542">
        <v>23.1</v>
      </c>
      <c r="B106" s="562" t="s">
        <v>782</v>
      </c>
      <c r="C106" s="251" t="s">
        <v>69</v>
      </c>
      <c r="D106" s="627" t="s">
        <v>557</v>
      </c>
      <c r="E106" s="467" t="s">
        <v>132</v>
      </c>
      <c r="F106" s="703" t="s">
        <v>133</v>
      </c>
      <c r="G106" s="703"/>
      <c r="H106" s="705" t="s">
        <v>13</v>
      </c>
      <c r="I106" s="230">
        <v>1689.3295000000001</v>
      </c>
      <c r="J106" s="230">
        <v>1716.0591000000002</v>
      </c>
      <c r="K106" s="230">
        <v>2061.7037</v>
      </c>
      <c r="L106" s="230">
        <v>2411.0043000000001</v>
      </c>
      <c r="M106" s="508">
        <v>2729.3942000000002</v>
      </c>
      <c r="N106" s="230">
        <v>2955.1862999999998</v>
      </c>
      <c r="O106" s="508">
        <v>3015.5365999999995</v>
      </c>
      <c r="P106" s="508">
        <v>3024.6450562092759</v>
      </c>
      <c r="Q106" s="509">
        <v>3197.0296444390619</v>
      </c>
      <c r="R106" s="230">
        <v>3460.5701726429156</v>
      </c>
    </row>
    <row r="107" spans="1:18" s="3" customFormat="1">
      <c r="A107" s="542"/>
      <c r="B107" s="547" t="s">
        <v>791</v>
      </c>
      <c r="C107" s="239" t="s">
        <v>134</v>
      </c>
      <c r="D107" s="675"/>
      <c r="E107" s="467" t="s">
        <v>779</v>
      </c>
      <c r="G107" s="467" t="s">
        <v>136</v>
      </c>
      <c r="H107" s="705"/>
      <c r="I107" s="155">
        <v>1353.9063000000001</v>
      </c>
      <c r="J107" s="155">
        <v>1305.1657</v>
      </c>
      <c r="K107" s="155">
        <v>1621.0158000000001</v>
      </c>
      <c r="L107" s="155">
        <v>2018.8131000000001</v>
      </c>
      <c r="M107" s="304">
        <v>2310.8276000000001</v>
      </c>
      <c r="N107" s="155">
        <v>2657.4517999999998</v>
      </c>
      <c r="O107" s="304">
        <v>2618.6877999999997</v>
      </c>
      <c r="P107" s="304">
        <v>2752.1620895308633</v>
      </c>
      <c r="Q107" s="328">
        <v>2799.5286024605384</v>
      </c>
      <c r="R107" s="155">
        <v>3043.1771949279669</v>
      </c>
    </row>
    <row r="108" spans="1:18" s="3" customFormat="1">
      <c r="A108" s="542"/>
      <c r="B108" s="548"/>
      <c r="C108" s="249" t="s">
        <v>137</v>
      </c>
      <c r="D108" s="628"/>
      <c r="E108" s="467"/>
      <c r="G108" s="467" t="s">
        <v>138</v>
      </c>
      <c r="H108" s="705"/>
      <c r="I108" s="155">
        <v>335.42320000000001</v>
      </c>
      <c r="J108" s="155">
        <v>410.89340000000004</v>
      </c>
      <c r="K108" s="155">
        <v>440.68790000000001</v>
      </c>
      <c r="L108" s="155">
        <v>392.19120000000004</v>
      </c>
      <c r="M108" s="304">
        <v>418.56659999999999</v>
      </c>
      <c r="N108" s="155">
        <v>297.73450000000003</v>
      </c>
      <c r="O108" s="304">
        <v>396.84879999999998</v>
      </c>
      <c r="P108" s="304">
        <v>272.48296667841271</v>
      </c>
      <c r="Q108" s="328">
        <v>397.50104197852357</v>
      </c>
      <c r="R108" s="155">
        <v>417.39297771494864</v>
      </c>
    </row>
    <row r="109" spans="1:18" s="3" customFormat="1">
      <c r="A109" s="600">
        <v>24</v>
      </c>
      <c r="B109" s="666" t="s">
        <v>112</v>
      </c>
      <c r="C109" s="549" t="s">
        <v>69</v>
      </c>
      <c r="D109" s="606" t="s">
        <v>113</v>
      </c>
      <c r="E109" s="702" t="s">
        <v>114</v>
      </c>
      <c r="F109" s="755" t="s">
        <v>115</v>
      </c>
      <c r="G109" s="755"/>
      <c r="H109" s="705" t="s">
        <v>116</v>
      </c>
      <c r="I109" s="16">
        <f t="shared" ref="I109:L109" si="21">SUM(I112:I116)</f>
        <v>32729.499999999996</v>
      </c>
      <c r="J109" s="15">
        <f t="shared" si="21"/>
        <v>36335.799999999996</v>
      </c>
      <c r="K109" s="15">
        <f t="shared" si="21"/>
        <v>40920.900000000009</v>
      </c>
      <c r="L109" s="15">
        <f t="shared" si="21"/>
        <v>45144.4</v>
      </c>
      <c r="M109" s="19">
        <f>SUM(M112:M116)</f>
        <v>51982.700000000004</v>
      </c>
      <c r="N109" s="16">
        <f>SUM(N112:N116)</f>
        <v>55979.700000000004</v>
      </c>
      <c r="O109" s="16">
        <f>SUM(O112:O116)</f>
        <v>61549.200000000004</v>
      </c>
      <c r="P109" s="16">
        <f>SUM(P112:P116)</f>
        <v>66219.000000000015</v>
      </c>
      <c r="Q109" s="223">
        <v>66460.2</v>
      </c>
      <c r="R109" s="16">
        <v>70969.3</v>
      </c>
    </row>
    <row r="110" spans="1:18" s="3" customFormat="1">
      <c r="A110" s="601"/>
      <c r="B110" s="667"/>
      <c r="C110" s="244" t="s">
        <v>117</v>
      </c>
      <c r="D110" s="612"/>
      <c r="E110" s="702"/>
      <c r="F110" s="703" t="s">
        <v>118</v>
      </c>
      <c r="G110" s="703"/>
      <c r="H110" s="705"/>
      <c r="I110" s="5">
        <f t="shared" ref="I110:R110" si="22">I109-I111</f>
        <v>337.29999999999563</v>
      </c>
      <c r="J110" s="5">
        <f t="shared" si="22"/>
        <v>358.19999999999709</v>
      </c>
      <c r="K110" s="5">
        <f t="shared" si="22"/>
        <v>354.00000000000728</v>
      </c>
      <c r="L110" s="5">
        <f t="shared" si="22"/>
        <v>351.20000000000437</v>
      </c>
      <c r="M110" s="53">
        <f t="shared" si="22"/>
        <v>370.80000000000291</v>
      </c>
      <c r="N110" s="54">
        <f t="shared" si="22"/>
        <v>372.40000000000146</v>
      </c>
      <c r="O110" s="54">
        <f t="shared" si="22"/>
        <v>365.40000000000146</v>
      </c>
      <c r="P110" s="54">
        <f t="shared" si="22"/>
        <v>361.60000000002037</v>
      </c>
      <c r="Q110" s="280">
        <f t="shared" si="22"/>
        <v>353.09999999999127</v>
      </c>
      <c r="R110" s="54">
        <f t="shared" si="22"/>
        <v>385.69999999999709</v>
      </c>
    </row>
    <row r="111" spans="1:18" s="3" customFormat="1">
      <c r="A111" s="601"/>
      <c r="B111" s="667"/>
      <c r="C111" s="239" t="s">
        <v>119</v>
      </c>
      <c r="D111" s="612"/>
      <c r="E111" s="702"/>
      <c r="F111" s="703" t="s">
        <v>120</v>
      </c>
      <c r="G111" s="703"/>
      <c r="H111" s="705"/>
      <c r="I111" s="13">
        <v>32392.2</v>
      </c>
      <c r="J111" s="12">
        <v>35977.599999999999</v>
      </c>
      <c r="K111" s="12">
        <v>40566.9</v>
      </c>
      <c r="L111" s="12">
        <v>44793.2</v>
      </c>
      <c r="M111" s="55">
        <v>51611.9</v>
      </c>
      <c r="N111" s="56">
        <v>55607.3</v>
      </c>
      <c r="O111" s="56">
        <v>61183.8</v>
      </c>
      <c r="P111" s="108">
        <v>65857.399999999994</v>
      </c>
      <c r="Q111" s="269">
        <v>66107.100000000006</v>
      </c>
      <c r="R111" s="116">
        <v>70583.600000000006</v>
      </c>
    </row>
    <row r="112" spans="1:18" s="3" customFormat="1">
      <c r="A112" s="601"/>
      <c r="B112" s="667"/>
      <c r="C112" s="244" t="s">
        <v>121</v>
      </c>
      <c r="D112" s="612"/>
      <c r="E112" s="702"/>
      <c r="F112" s="703" t="s">
        <v>122</v>
      </c>
      <c r="G112" s="703"/>
      <c r="H112" s="705"/>
      <c r="I112" s="5">
        <v>13883.2</v>
      </c>
      <c r="J112" s="5">
        <v>15934.6</v>
      </c>
      <c r="K112" s="5">
        <v>17558.7</v>
      </c>
      <c r="L112" s="5">
        <v>19227.599999999999</v>
      </c>
      <c r="M112" s="10">
        <v>22008.9</v>
      </c>
      <c r="N112" s="6">
        <v>23592.9</v>
      </c>
      <c r="O112" s="6">
        <v>25574.9</v>
      </c>
      <c r="P112" s="211">
        <v>27346.7</v>
      </c>
      <c r="Q112" s="229">
        <v>27124.7</v>
      </c>
      <c r="R112" s="211">
        <v>29261.7</v>
      </c>
    </row>
    <row r="113" spans="1:18" s="3" customFormat="1">
      <c r="A113" s="601"/>
      <c r="B113" s="667"/>
      <c r="C113" s="239" t="s">
        <v>123</v>
      </c>
      <c r="D113" s="612"/>
      <c r="E113" s="702"/>
      <c r="F113" s="703" t="s">
        <v>124</v>
      </c>
      <c r="G113" s="703"/>
      <c r="H113" s="705"/>
      <c r="I113" s="7">
        <v>14480.4</v>
      </c>
      <c r="J113" s="7">
        <v>15668.5</v>
      </c>
      <c r="K113" s="7">
        <v>18141.400000000001</v>
      </c>
      <c r="L113" s="7">
        <v>20066.400000000001</v>
      </c>
      <c r="M113" s="10">
        <v>23214.799999999999</v>
      </c>
      <c r="N113" s="6">
        <v>24943.1</v>
      </c>
      <c r="O113" s="6">
        <v>27856.6</v>
      </c>
      <c r="P113" s="116">
        <v>30109.9</v>
      </c>
      <c r="Q113" s="76">
        <v>30554.799999999999</v>
      </c>
      <c r="R113" s="116">
        <v>32267.3</v>
      </c>
    </row>
    <row r="114" spans="1:18" s="3" customFormat="1">
      <c r="A114" s="601"/>
      <c r="B114" s="667"/>
      <c r="C114" s="249" t="s">
        <v>125</v>
      </c>
      <c r="D114" s="612"/>
      <c r="E114" s="702"/>
      <c r="F114" s="703" t="s">
        <v>126</v>
      </c>
      <c r="G114" s="703"/>
      <c r="H114" s="705"/>
      <c r="I114" s="7">
        <v>2176</v>
      </c>
      <c r="J114" s="7">
        <v>2339.6999999999998</v>
      </c>
      <c r="K114" s="7">
        <v>2584.6</v>
      </c>
      <c r="L114" s="7">
        <v>2909.5</v>
      </c>
      <c r="M114" s="10">
        <v>3413.9</v>
      </c>
      <c r="N114" s="6">
        <v>3780.4</v>
      </c>
      <c r="O114" s="6">
        <v>4080.9</v>
      </c>
      <c r="P114" s="116">
        <v>4388.5</v>
      </c>
      <c r="Q114" s="76">
        <v>4380.8999999999996</v>
      </c>
      <c r="R114" s="116">
        <v>4753.2</v>
      </c>
    </row>
    <row r="115" spans="1:18" s="3" customFormat="1">
      <c r="A115" s="601"/>
      <c r="B115" s="667"/>
      <c r="C115" s="239" t="s">
        <v>127</v>
      </c>
      <c r="D115" s="612"/>
      <c r="E115" s="702"/>
      <c r="F115" s="703" t="s">
        <v>128</v>
      </c>
      <c r="G115" s="703"/>
      <c r="H115" s="705"/>
      <c r="I115" s="7">
        <v>1920.3</v>
      </c>
      <c r="J115" s="7">
        <v>2112.9</v>
      </c>
      <c r="K115" s="7">
        <v>2330.4</v>
      </c>
      <c r="L115" s="7">
        <v>2619.4</v>
      </c>
      <c r="M115" s="10">
        <v>2995.8</v>
      </c>
      <c r="N115" s="6">
        <v>3295.3</v>
      </c>
      <c r="O115" s="6">
        <v>3635.5</v>
      </c>
      <c r="P115" s="116">
        <v>3939.8</v>
      </c>
      <c r="Q115" s="76">
        <v>3940.1</v>
      </c>
      <c r="R115" s="116">
        <v>4214.8</v>
      </c>
    </row>
    <row r="116" spans="1:18" s="3" customFormat="1">
      <c r="A116" s="601"/>
      <c r="B116" s="667"/>
      <c r="C116" s="247" t="s">
        <v>129</v>
      </c>
      <c r="D116" s="612"/>
      <c r="E116" s="702"/>
      <c r="F116" s="703" t="s">
        <v>130</v>
      </c>
      <c r="G116" s="703"/>
      <c r="H116" s="705"/>
      <c r="I116" s="13">
        <v>269.60000000000002</v>
      </c>
      <c r="J116" s="12">
        <v>280.10000000000002</v>
      </c>
      <c r="K116" s="12">
        <v>305.8</v>
      </c>
      <c r="L116" s="12">
        <v>321.5</v>
      </c>
      <c r="M116" s="55">
        <v>349.3</v>
      </c>
      <c r="N116" s="6">
        <v>368</v>
      </c>
      <c r="O116" s="6">
        <v>401.3</v>
      </c>
      <c r="P116" s="108">
        <v>434.1</v>
      </c>
      <c r="Q116" s="269">
        <v>459.7</v>
      </c>
      <c r="R116" s="108">
        <v>472.4</v>
      </c>
    </row>
    <row r="117" spans="1:18" s="3" customFormat="1">
      <c r="A117" s="602"/>
      <c r="B117" s="668"/>
      <c r="C117" s="549" t="s">
        <v>131</v>
      </c>
      <c r="D117" s="613"/>
      <c r="E117" s="702"/>
      <c r="F117" s="703" t="s">
        <v>783</v>
      </c>
      <c r="G117" s="703"/>
      <c r="H117" s="705"/>
      <c r="I117" s="16">
        <v>10319.9</v>
      </c>
      <c r="J117" s="15">
        <v>651.29999999999995</v>
      </c>
      <c r="K117" s="15">
        <v>428.9</v>
      </c>
      <c r="L117" s="15">
        <v>792.6</v>
      </c>
      <c r="M117" s="17">
        <v>401.4</v>
      </c>
      <c r="N117" s="18">
        <v>625.6</v>
      </c>
      <c r="O117" s="18">
        <v>1452.1</v>
      </c>
      <c r="P117" s="109">
        <v>888</v>
      </c>
      <c r="Q117" s="227">
        <v>2635.4</v>
      </c>
      <c r="R117" s="109">
        <v>1117.5999999999999</v>
      </c>
    </row>
    <row r="118" spans="1:18" s="3" customFormat="1">
      <c r="A118" s="600">
        <v>25</v>
      </c>
      <c r="B118" s="603" t="s">
        <v>723</v>
      </c>
      <c r="C118" s="251" t="s">
        <v>726</v>
      </c>
      <c r="D118" s="606" t="s">
        <v>722</v>
      </c>
      <c r="E118" s="622" t="s">
        <v>570</v>
      </c>
      <c r="F118" s="746" t="s">
        <v>72</v>
      </c>
      <c r="G118" s="747"/>
      <c r="H118" s="734" t="s">
        <v>574</v>
      </c>
      <c r="I118" s="344">
        <v>316.38888450000002</v>
      </c>
      <c r="J118" s="343">
        <v>347.43376270000005</v>
      </c>
      <c r="K118" s="343">
        <v>381.70359919999993</v>
      </c>
      <c r="L118" s="343">
        <v>418.0187669257221</v>
      </c>
      <c r="M118" s="345">
        <v>444.37944169999997</v>
      </c>
      <c r="N118" s="168">
        <v>527.6745952</v>
      </c>
      <c r="O118" s="346">
        <v>508.32493299999999</v>
      </c>
      <c r="P118" s="344">
        <v>527.01971149999997</v>
      </c>
      <c r="Q118" s="347">
        <v>511.8304796999999</v>
      </c>
      <c r="R118" s="343">
        <v>526.04977480000002</v>
      </c>
    </row>
    <row r="119" spans="1:18" s="3" customFormat="1">
      <c r="A119" s="601"/>
      <c r="B119" s="604"/>
      <c r="C119" s="563" t="s">
        <v>732</v>
      </c>
      <c r="D119" s="612"/>
      <c r="E119" s="604"/>
      <c r="F119" s="774" t="s">
        <v>11</v>
      </c>
      <c r="G119" s="464" t="s">
        <v>575</v>
      </c>
      <c r="H119" s="607"/>
      <c r="I119" s="343">
        <v>147.49346</v>
      </c>
      <c r="J119" s="349">
        <v>164.555431</v>
      </c>
      <c r="K119" s="343">
        <v>159.20959999999999</v>
      </c>
      <c r="L119" s="343">
        <v>173.73187300000001</v>
      </c>
      <c r="M119" s="345">
        <v>183.30194650000001</v>
      </c>
      <c r="N119" s="345">
        <v>203.23105279999999</v>
      </c>
      <c r="O119" s="168">
        <v>182.85122399999997</v>
      </c>
      <c r="P119" s="350">
        <v>209.26183469999998</v>
      </c>
      <c r="Q119" s="343">
        <v>200.02932369999999</v>
      </c>
      <c r="R119" s="349">
        <v>207.38105430000005</v>
      </c>
    </row>
    <row r="120" spans="1:18" s="3" customFormat="1">
      <c r="A120" s="601"/>
      <c r="B120" s="604"/>
      <c r="C120" s="563" t="s">
        <v>733</v>
      </c>
      <c r="D120" s="612"/>
      <c r="E120" s="604"/>
      <c r="F120" s="775"/>
      <c r="G120" s="464" t="s">
        <v>576</v>
      </c>
      <c r="H120" s="607"/>
      <c r="I120" s="352">
        <v>64.911729999999991</v>
      </c>
      <c r="J120" s="355">
        <v>70.943290000000005</v>
      </c>
      <c r="K120" s="352">
        <v>82.976655999999991</v>
      </c>
      <c r="L120" s="352">
        <v>95.171958000000004</v>
      </c>
      <c r="M120" s="351">
        <v>92.449432500000015</v>
      </c>
      <c r="N120" s="351">
        <v>113.8212963</v>
      </c>
      <c r="O120" s="341">
        <v>109.29612900000001</v>
      </c>
      <c r="P120" s="356">
        <v>109.36588350000001</v>
      </c>
      <c r="Q120" s="352">
        <v>109.88087949999999</v>
      </c>
      <c r="R120" s="355">
        <v>110.44550650000001</v>
      </c>
    </row>
    <row r="121" spans="1:18" s="3" customFormat="1">
      <c r="A121" s="601"/>
      <c r="B121" s="604"/>
      <c r="C121" s="554" t="s">
        <v>737</v>
      </c>
      <c r="D121" s="612"/>
      <c r="E121" s="604"/>
      <c r="F121" s="731" t="s">
        <v>180</v>
      </c>
      <c r="G121" s="464" t="s">
        <v>389</v>
      </c>
      <c r="H121" s="607"/>
      <c r="I121" s="333">
        <v>250.23251000000002</v>
      </c>
      <c r="J121" s="364">
        <v>291.3501</v>
      </c>
      <c r="K121" s="333">
        <v>297.31799999999998</v>
      </c>
      <c r="L121" s="333">
        <v>275.55430000000001</v>
      </c>
      <c r="M121" s="378">
        <v>291.24709000000001</v>
      </c>
      <c r="N121" s="378">
        <v>361.21888999999999</v>
      </c>
      <c r="O121" s="379">
        <v>355.07486</v>
      </c>
      <c r="P121" s="363">
        <v>365.65858009999999</v>
      </c>
      <c r="Q121" s="333">
        <v>342.36637999999999</v>
      </c>
      <c r="R121" s="364">
        <v>343.51559999999995</v>
      </c>
    </row>
    <row r="122" spans="1:18" s="3" customFormat="1">
      <c r="A122" s="601"/>
      <c r="B122" s="604"/>
      <c r="C122" s="554" t="s">
        <v>656</v>
      </c>
      <c r="D122" s="612"/>
      <c r="E122" s="604"/>
      <c r="F122" s="732"/>
      <c r="G122" s="464" t="s">
        <v>571</v>
      </c>
      <c r="H122" s="607"/>
      <c r="I122" s="333">
        <v>4.7796499999999993</v>
      </c>
      <c r="J122" s="364">
        <v>2.9753000000000003</v>
      </c>
      <c r="K122" s="333">
        <v>4.2038500000000001</v>
      </c>
      <c r="L122" s="333">
        <v>3.2331999999999996</v>
      </c>
      <c r="M122" s="378">
        <v>6.8681999999999999</v>
      </c>
      <c r="N122" s="378">
        <v>6.4489200000000002</v>
      </c>
      <c r="O122" s="379">
        <v>6.9093</v>
      </c>
      <c r="P122" s="363">
        <v>3.3405001000000003</v>
      </c>
      <c r="Q122" s="333">
        <v>3.1049000000000002</v>
      </c>
      <c r="R122" s="364">
        <v>2.9327700000000001</v>
      </c>
    </row>
    <row r="123" spans="1:18" s="3" customFormat="1">
      <c r="A123" s="601"/>
      <c r="B123" s="604"/>
      <c r="C123" s="554" t="s">
        <v>655</v>
      </c>
      <c r="D123" s="612"/>
      <c r="E123" s="604"/>
      <c r="F123" s="732"/>
      <c r="G123" s="464" t="s">
        <v>572</v>
      </c>
      <c r="H123" s="607"/>
      <c r="I123" s="333">
        <v>3.4003000000000001</v>
      </c>
      <c r="J123" s="364">
        <v>3.7678000000000003</v>
      </c>
      <c r="K123" s="333">
        <v>3.3241300000000003</v>
      </c>
      <c r="L123" s="333">
        <v>7.5716999999999999</v>
      </c>
      <c r="M123" s="378">
        <v>10.489649999999999</v>
      </c>
      <c r="N123" s="378">
        <v>12.781639999999999</v>
      </c>
      <c r="O123" s="379">
        <v>7.44869</v>
      </c>
      <c r="P123" s="363">
        <v>6.7862999999999998</v>
      </c>
      <c r="Q123" s="333">
        <v>11.169468</v>
      </c>
      <c r="R123" s="364">
        <v>14.53697</v>
      </c>
    </row>
    <row r="124" spans="1:18" s="3" customFormat="1">
      <c r="A124" s="601"/>
      <c r="B124" s="604"/>
      <c r="C124" s="554" t="s">
        <v>740</v>
      </c>
      <c r="D124" s="612"/>
      <c r="E124" s="604"/>
      <c r="F124" s="732"/>
      <c r="G124" s="464" t="s">
        <v>584</v>
      </c>
      <c r="H124" s="607"/>
      <c r="I124" s="399" t="s">
        <v>465</v>
      </c>
      <c r="J124" s="399" t="s">
        <v>465</v>
      </c>
      <c r="K124" s="399" t="s">
        <v>465</v>
      </c>
      <c r="L124" s="399" t="s">
        <v>465</v>
      </c>
      <c r="M124" s="378">
        <v>0.97</v>
      </c>
      <c r="N124" s="378">
        <v>6.8442499999999997</v>
      </c>
      <c r="O124" s="379">
        <v>6.3310000000000004</v>
      </c>
      <c r="P124" s="363">
        <v>13.374000000000001</v>
      </c>
      <c r="Q124" s="333">
        <v>9.2490000000000006</v>
      </c>
      <c r="R124" s="364">
        <v>7.6061999999999994</v>
      </c>
    </row>
    <row r="125" spans="1:18" s="3" customFormat="1">
      <c r="A125" s="601"/>
      <c r="B125" s="604"/>
      <c r="C125" s="554" t="s">
        <v>739</v>
      </c>
      <c r="D125" s="612"/>
      <c r="E125" s="604"/>
      <c r="F125" s="732"/>
      <c r="G125" s="464" t="s">
        <v>401</v>
      </c>
      <c r="H125" s="607"/>
      <c r="I125" s="343">
        <v>13.813674000000001</v>
      </c>
      <c r="J125" s="349">
        <v>15.3756</v>
      </c>
      <c r="K125" s="343">
        <v>16.820737000000001</v>
      </c>
      <c r="L125" s="343">
        <v>15.503195</v>
      </c>
      <c r="M125" s="345">
        <v>13.2046163</v>
      </c>
      <c r="N125" s="345">
        <v>12.839441999999998</v>
      </c>
      <c r="O125" s="168">
        <v>15.024343</v>
      </c>
      <c r="P125" s="350">
        <v>15.147783099999996</v>
      </c>
      <c r="Q125" s="343">
        <v>12.924937099999999</v>
      </c>
      <c r="R125" s="349">
        <v>14.9419229</v>
      </c>
    </row>
    <row r="126" spans="1:18" s="3" customFormat="1">
      <c r="A126" s="602"/>
      <c r="B126" s="605"/>
      <c r="C126" s="554" t="s">
        <v>738</v>
      </c>
      <c r="D126" s="613"/>
      <c r="E126" s="605"/>
      <c r="F126" s="733"/>
      <c r="G126" s="464" t="s">
        <v>573</v>
      </c>
      <c r="H126" s="608"/>
      <c r="I126" s="343">
        <v>7.0322149999999999</v>
      </c>
      <c r="J126" s="343">
        <v>7.7930000000000001</v>
      </c>
      <c r="K126" s="343">
        <v>7.8541925999999993</v>
      </c>
      <c r="L126" s="343">
        <v>8.3112000000000013</v>
      </c>
      <c r="M126" s="351">
        <v>8.6683629</v>
      </c>
      <c r="N126" s="351">
        <v>7.6564219999999992</v>
      </c>
      <c r="O126" s="341">
        <v>9.0521550000000008</v>
      </c>
      <c r="P126" s="349">
        <v>8.3565951999999992</v>
      </c>
      <c r="Q126" s="348">
        <v>8.8658083000000012</v>
      </c>
      <c r="R126" s="352">
        <v>8.4383572000000004</v>
      </c>
    </row>
    <row r="127" spans="1:18" s="3" customFormat="1">
      <c r="A127" s="600">
        <v>26</v>
      </c>
      <c r="B127" s="634" t="s">
        <v>494</v>
      </c>
      <c r="C127" s="252" t="s">
        <v>139</v>
      </c>
      <c r="D127" s="625" t="s">
        <v>140</v>
      </c>
      <c r="E127" s="702" t="s">
        <v>141</v>
      </c>
      <c r="F127" s="703" t="s">
        <v>142</v>
      </c>
      <c r="G127" s="703"/>
      <c r="H127" s="705" t="s">
        <v>143</v>
      </c>
      <c r="I127" s="5">
        <v>241.1</v>
      </c>
      <c r="J127" s="5">
        <v>251.4</v>
      </c>
      <c r="K127" s="5">
        <v>263.39999999999998</v>
      </c>
      <c r="L127" s="5">
        <v>299.3</v>
      </c>
      <c r="M127" s="37">
        <v>291.7</v>
      </c>
      <c r="N127" s="26">
        <v>448</v>
      </c>
      <c r="O127" s="100">
        <v>400</v>
      </c>
      <c r="P127" s="211">
        <v>426.2</v>
      </c>
      <c r="Q127" s="229">
        <v>515.20000000000005</v>
      </c>
      <c r="R127" s="116">
        <v>554.20000000000005</v>
      </c>
    </row>
    <row r="128" spans="1:18" s="3" customFormat="1">
      <c r="A128" s="601"/>
      <c r="B128" s="635"/>
      <c r="C128" s="245" t="s">
        <v>144</v>
      </c>
      <c r="D128" s="653"/>
      <c r="E128" s="702"/>
      <c r="F128" s="751" t="s">
        <v>145</v>
      </c>
      <c r="G128" s="464" t="s">
        <v>146</v>
      </c>
      <c r="H128" s="705"/>
      <c r="I128" s="7">
        <v>45.2</v>
      </c>
      <c r="J128" s="7">
        <v>54.8</v>
      </c>
      <c r="K128" s="7">
        <v>59.7</v>
      </c>
      <c r="L128" s="7">
        <v>57.7</v>
      </c>
      <c r="M128" s="37">
        <v>54.9</v>
      </c>
      <c r="N128" s="9">
        <v>93.2</v>
      </c>
      <c r="O128" s="9">
        <v>92.4</v>
      </c>
      <c r="P128" s="116">
        <v>97.7</v>
      </c>
      <c r="Q128" s="76">
        <v>126.6</v>
      </c>
      <c r="R128" s="116">
        <v>119.4</v>
      </c>
    </row>
    <row r="129" spans="1:18" s="3" customFormat="1">
      <c r="A129" s="601"/>
      <c r="B129" s="635"/>
      <c r="C129" s="253" t="s">
        <v>147</v>
      </c>
      <c r="D129" s="626"/>
      <c r="E129" s="702"/>
      <c r="F129" s="751"/>
      <c r="G129" s="464" t="s">
        <v>148</v>
      </c>
      <c r="H129" s="705"/>
      <c r="I129" s="11">
        <v>127</v>
      </c>
      <c r="J129" s="11">
        <v>123.1</v>
      </c>
      <c r="K129" s="11">
        <v>123.6</v>
      </c>
      <c r="L129" s="11">
        <v>155</v>
      </c>
      <c r="M129" s="339">
        <v>151.80000000000001</v>
      </c>
      <c r="N129" s="70">
        <v>220.9</v>
      </c>
      <c r="O129" s="70">
        <v>193.1</v>
      </c>
      <c r="P129" s="108">
        <v>207.5</v>
      </c>
      <c r="Q129" s="269">
        <v>236.3</v>
      </c>
      <c r="R129" s="108">
        <v>264.8</v>
      </c>
    </row>
    <row r="130" spans="1:18" s="3" customFormat="1">
      <c r="A130" s="601"/>
      <c r="B130" s="635"/>
      <c r="C130" s="245" t="s">
        <v>721</v>
      </c>
      <c r="D130" s="653" t="s">
        <v>149</v>
      </c>
      <c r="E130" s="702"/>
      <c r="F130" s="703" t="s">
        <v>150</v>
      </c>
      <c r="G130" s="703"/>
      <c r="H130" s="705" t="s">
        <v>375</v>
      </c>
      <c r="I130" s="167">
        <v>9.5</v>
      </c>
      <c r="J130" s="167">
        <v>8.6999999999999993</v>
      </c>
      <c r="K130" s="167">
        <v>8.617915</v>
      </c>
      <c r="L130" s="167">
        <v>11.037907000000001</v>
      </c>
      <c r="M130" s="348">
        <v>10.217898999999999</v>
      </c>
      <c r="N130" s="168">
        <v>15.198772999999999</v>
      </c>
      <c r="O130" s="169">
        <v>14</v>
      </c>
      <c r="P130" s="116">
        <v>14.5</v>
      </c>
      <c r="Q130" s="76">
        <v>19.3</v>
      </c>
      <c r="R130" s="116">
        <v>19.600000000000001</v>
      </c>
    </row>
    <row r="131" spans="1:18" s="3" customFormat="1">
      <c r="A131" s="601"/>
      <c r="B131" s="635"/>
      <c r="C131" s="253" t="s">
        <v>151</v>
      </c>
      <c r="D131" s="653"/>
      <c r="E131" s="702"/>
      <c r="F131" s="751" t="s">
        <v>145</v>
      </c>
      <c r="G131" s="464" t="s">
        <v>152</v>
      </c>
      <c r="H131" s="705"/>
      <c r="I131" s="167">
        <v>0.3</v>
      </c>
      <c r="J131" s="167">
        <v>0.2</v>
      </c>
      <c r="K131" s="167">
        <v>0.238399</v>
      </c>
      <c r="L131" s="167">
        <v>0.24707399999999999</v>
      </c>
      <c r="M131" s="510">
        <v>0.235379</v>
      </c>
      <c r="N131" s="169">
        <v>0.397013</v>
      </c>
      <c r="O131" s="170">
        <v>0.4</v>
      </c>
      <c r="P131" s="116">
        <v>0.3</v>
      </c>
      <c r="Q131" s="76">
        <v>0.7</v>
      </c>
      <c r="R131" s="116">
        <v>0.7</v>
      </c>
    </row>
    <row r="132" spans="1:18" s="3" customFormat="1">
      <c r="A132" s="601"/>
      <c r="B132" s="635"/>
      <c r="C132" s="245" t="s">
        <v>153</v>
      </c>
      <c r="D132" s="653"/>
      <c r="E132" s="702"/>
      <c r="F132" s="751"/>
      <c r="G132" s="464" t="s">
        <v>154</v>
      </c>
      <c r="H132" s="705"/>
      <c r="I132" s="167">
        <v>0.4</v>
      </c>
      <c r="J132" s="167">
        <v>0.5</v>
      </c>
      <c r="K132" s="167">
        <v>0.45859800000000001</v>
      </c>
      <c r="L132" s="167">
        <v>0.49317499999999997</v>
      </c>
      <c r="M132" s="510">
        <v>0.43881599999999998</v>
      </c>
      <c r="N132" s="169">
        <v>0.73308499999999999</v>
      </c>
      <c r="O132" s="170">
        <v>0.8</v>
      </c>
      <c r="P132" s="116">
        <v>0.8</v>
      </c>
      <c r="Q132" s="76">
        <v>1.2</v>
      </c>
      <c r="R132" s="116">
        <v>1</v>
      </c>
    </row>
    <row r="133" spans="1:18" s="3" customFormat="1">
      <c r="A133" s="601"/>
      <c r="B133" s="635"/>
      <c r="C133" s="253" t="s">
        <v>155</v>
      </c>
      <c r="D133" s="653"/>
      <c r="E133" s="702"/>
      <c r="F133" s="751"/>
      <c r="G133" s="464" t="s">
        <v>156</v>
      </c>
      <c r="H133" s="705"/>
      <c r="I133" s="167">
        <v>4.5999999999999996</v>
      </c>
      <c r="J133" s="167">
        <v>4.4000000000000004</v>
      </c>
      <c r="K133" s="167">
        <v>3.6594449999999998</v>
      </c>
      <c r="L133" s="167">
        <v>5.2393780000000003</v>
      </c>
      <c r="M133" s="348">
        <v>4.9789640000000004</v>
      </c>
      <c r="N133" s="168">
        <v>7.3634849999999998</v>
      </c>
      <c r="O133" s="170">
        <v>6.6</v>
      </c>
      <c r="P133" s="116">
        <v>7</v>
      </c>
      <c r="Q133" s="76">
        <v>9.4</v>
      </c>
      <c r="R133" s="116">
        <v>10</v>
      </c>
    </row>
    <row r="134" spans="1:18" s="3" customFormat="1">
      <c r="A134" s="601"/>
      <c r="B134" s="635"/>
      <c r="C134" s="253" t="s">
        <v>157</v>
      </c>
      <c r="D134" s="653"/>
      <c r="E134" s="702"/>
      <c r="F134" s="751"/>
      <c r="G134" s="464" t="s">
        <v>158</v>
      </c>
      <c r="H134" s="705"/>
      <c r="I134" s="340">
        <v>3.7</v>
      </c>
      <c r="J134" s="340">
        <v>3.3</v>
      </c>
      <c r="K134" s="340">
        <v>3.9569570000000001</v>
      </c>
      <c r="L134" s="340">
        <v>4.6872239999999996</v>
      </c>
      <c r="M134" s="354">
        <v>4.3235010000000003</v>
      </c>
      <c r="N134" s="341">
        <v>6.1702649999999997</v>
      </c>
      <c r="O134" s="342">
        <v>5.8</v>
      </c>
      <c r="P134" s="108">
        <v>5.9</v>
      </c>
      <c r="Q134" s="269">
        <v>6.9</v>
      </c>
      <c r="R134" s="108">
        <v>7</v>
      </c>
    </row>
    <row r="135" spans="1:18" s="3" customFormat="1">
      <c r="A135" s="601"/>
      <c r="B135" s="635"/>
      <c r="C135" s="253" t="s">
        <v>159</v>
      </c>
      <c r="D135" s="625" t="s">
        <v>140</v>
      </c>
      <c r="E135" s="702"/>
      <c r="F135" s="703" t="s">
        <v>160</v>
      </c>
      <c r="G135" s="703"/>
      <c r="H135" s="705" t="s">
        <v>143</v>
      </c>
      <c r="I135" s="7">
        <v>17.2</v>
      </c>
      <c r="J135" s="7">
        <v>16.2</v>
      </c>
      <c r="K135" s="7">
        <v>17.5</v>
      </c>
      <c r="L135" s="7">
        <v>20.2</v>
      </c>
      <c r="M135" s="37">
        <v>22.3</v>
      </c>
      <c r="N135" s="9">
        <v>25.8</v>
      </c>
      <c r="O135" s="9">
        <v>27.4</v>
      </c>
      <c r="P135" s="116">
        <v>30.6</v>
      </c>
      <c r="Q135" s="76">
        <v>33</v>
      </c>
      <c r="R135" s="116">
        <v>33.700000000000003</v>
      </c>
    </row>
    <row r="136" spans="1:18" s="3" customFormat="1">
      <c r="A136" s="601"/>
      <c r="B136" s="635"/>
      <c r="C136" s="245" t="s">
        <v>161</v>
      </c>
      <c r="D136" s="653"/>
      <c r="E136" s="702"/>
      <c r="F136" s="703" t="s">
        <v>162</v>
      </c>
      <c r="G136" s="703"/>
      <c r="H136" s="705"/>
      <c r="I136" s="7">
        <v>6.5</v>
      </c>
      <c r="J136" s="7">
        <v>5.5</v>
      </c>
      <c r="K136" s="7">
        <v>6.3</v>
      </c>
      <c r="L136" s="7">
        <v>7</v>
      </c>
      <c r="M136" s="37">
        <v>7.7</v>
      </c>
      <c r="N136" s="9">
        <v>8.9</v>
      </c>
      <c r="O136" s="9">
        <v>9.4</v>
      </c>
      <c r="P136" s="116">
        <v>10.199999999999999</v>
      </c>
      <c r="Q136" s="76">
        <v>10.9</v>
      </c>
      <c r="R136" s="116">
        <v>10.9</v>
      </c>
    </row>
    <row r="137" spans="1:18" s="3" customFormat="1">
      <c r="A137" s="601"/>
      <c r="B137" s="635"/>
      <c r="C137" s="253" t="s">
        <v>163</v>
      </c>
      <c r="D137" s="626"/>
      <c r="E137" s="702"/>
      <c r="F137" s="703" t="s">
        <v>164</v>
      </c>
      <c r="G137" s="703"/>
      <c r="H137" s="705"/>
      <c r="I137" s="7">
        <v>365.8</v>
      </c>
      <c r="J137" s="7">
        <v>529.9</v>
      </c>
      <c r="K137" s="7">
        <v>588</v>
      </c>
      <c r="L137" s="7">
        <v>667</v>
      </c>
      <c r="M137" s="37">
        <v>765.4</v>
      </c>
      <c r="N137" s="9">
        <v>874.4</v>
      </c>
      <c r="O137" s="9">
        <v>891.5</v>
      </c>
      <c r="P137" s="116">
        <v>919.5</v>
      </c>
      <c r="Q137" s="76">
        <v>902.4</v>
      </c>
      <c r="R137" s="116">
        <v>1074.2</v>
      </c>
    </row>
    <row r="138" spans="1:18" s="3" customFormat="1">
      <c r="A138" s="601"/>
      <c r="B138" s="635"/>
      <c r="C138" s="245" t="s">
        <v>165</v>
      </c>
      <c r="D138" s="539" t="s">
        <v>561</v>
      </c>
      <c r="E138" s="702"/>
      <c r="F138" s="703" t="s">
        <v>166</v>
      </c>
      <c r="G138" s="703"/>
      <c r="H138" s="469" t="s">
        <v>167</v>
      </c>
      <c r="I138" s="35">
        <v>53.6</v>
      </c>
      <c r="J138" s="35">
        <v>69.400000000000006</v>
      </c>
      <c r="K138" s="35">
        <v>56.6</v>
      </c>
      <c r="L138" s="35">
        <v>63.2</v>
      </c>
      <c r="M138" s="21">
        <v>72.2</v>
      </c>
      <c r="N138" s="21">
        <v>100.6</v>
      </c>
      <c r="O138" s="99">
        <v>119</v>
      </c>
      <c r="P138" s="109">
        <v>96.7</v>
      </c>
      <c r="Q138" s="109">
        <v>151.9</v>
      </c>
      <c r="R138" s="109">
        <v>178.7</v>
      </c>
    </row>
    <row r="139" spans="1:18" s="3" customFormat="1">
      <c r="A139" s="601"/>
      <c r="B139" s="635"/>
      <c r="C139" s="253" t="s">
        <v>168</v>
      </c>
      <c r="D139" s="625" t="s">
        <v>140</v>
      </c>
      <c r="E139" s="702"/>
      <c r="F139" s="703" t="s">
        <v>169</v>
      </c>
      <c r="G139" s="703"/>
      <c r="H139" s="705" t="s">
        <v>143</v>
      </c>
      <c r="I139" s="7">
        <v>328.5</v>
      </c>
      <c r="J139" s="7">
        <v>402.5</v>
      </c>
      <c r="K139" s="7">
        <v>432.8</v>
      </c>
      <c r="L139" s="7">
        <v>350.2</v>
      </c>
      <c r="M139" s="8">
        <v>470</v>
      </c>
      <c r="N139" s="9">
        <v>195.6</v>
      </c>
      <c r="O139" s="9">
        <v>475.4</v>
      </c>
      <c r="P139" s="116">
        <v>236.9</v>
      </c>
      <c r="Q139" s="76">
        <v>446.4</v>
      </c>
      <c r="R139" s="116">
        <v>424.1</v>
      </c>
    </row>
    <row r="140" spans="1:18" s="3" customFormat="1">
      <c r="A140" s="601"/>
      <c r="B140" s="635"/>
      <c r="C140" s="245" t="s">
        <v>170</v>
      </c>
      <c r="D140" s="653"/>
      <c r="E140" s="702"/>
      <c r="F140" s="752" t="s">
        <v>145</v>
      </c>
      <c r="G140" s="464" t="s">
        <v>171</v>
      </c>
      <c r="H140" s="705"/>
      <c r="I140" s="7">
        <v>319.3</v>
      </c>
      <c r="J140" s="7">
        <v>392.3</v>
      </c>
      <c r="K140" s="7">
        <v>418.8</v>
      </c>
      <c r="L140" s="7">
        <v>331.5</v>
      </c>
      <c r="M140" s="37">
        <v>439.5</v>
      </c>
      <c r="N140" s="9">
        <v>183.5</v>
      </c>
      <c r="O140" s="9">
        <v>459.1</v>
      </c>
      <c r="P140" s="116">
        <v>230.2</v>
      </c>
      <c r="Q140" s="76">
        <v>429.2</v>
      </c>
      <c r="R140" s="116">
        <v>402.4</v>
      </c>
    </row>
    <row r="141" spans="1:18" s="3" customFormat="1">
      <c r="A141" s="601"/>
      <c r="B141" s="635"/>
      <c r="C141" s="554" t="s">
        <v>656</v>
      </c>
      <c r="D141" s="653"/>
      <c r="E141" s="702"/>
      <c r="F141" s="753"/>
      <c r="G141" s="464" t="s">
        <v>571</v>
      </c>
      <c r="H141" s="705"/>
      <c r="I141" s="102">
        <v>4.3196000000000003</v>
      </c>
      <c r="J141" s="102">
        <v>4.3628999999999998</v>
      </c>
      <c r="K141" s="102">
        <v>5.9251000000000005</v>
      </c>
      <c r="L141" s="102">
        <v>4.4074</v>
      </c>
      <c r="M141" s="8">
        <v>8.4727399999999999</v>
      </c>
      <c r="N141" s="26">
        <v>2.4428749999999999</v>
      </c>
      <c r="O141" s="26">
        <v>6.4831000000000003</v>
      </c>
      <c r="P141" s="333">
        <v>1.6936</v>
      </c>
      <c r="Q141" s="361">
        <v>2.3549000000000002</v>
      </c>
      <c r="R141" s="333">
        <v>2.5119000000000002</v>
      </c>
    </row>
    <row r="142" spans="1:18" s="3" customFormat="1">
      <c r="A142" s="601"/>
      <c r="B142" s="635"/>
      <c r="C142" s="554" t="s">
        <v>655</v>
      </c>
      <c r="D142" s="653"/>
      <c r="E142" s="702"/>
      <c r="F142" s="753"/>
      <c r="G142" s="464" t="s">
        <v>572</v>
      </c>
      <c r="H142" s="705"/>
      <c r="I142" s="102">
        <v>4.3490000000000002</v>
      </c>
      <c r="J142" s="102">
        <v>4.3391999999999999</v>
      </c>
      <c r="K142" s="102">
        <v>5.9336000000000002</v>
      </c>
      <c r="L142" s="102">
        <v>10.10975</v>
      </c>
      <c r="M142" s="8">
        <v>18.757630000000002</v>
      </c>
      <c r="N142" s="26">
        <v>3.2903000000000002</v>
      </c>
      <c r="O142" s="26">
        <v>7.8862100000000002</v>
      </c>
      <c r="P142" s="333">
        <v>3.4947300000000001</v>
      </c>
      <c r="Q142" s="361">
        <v>9.9716000000000005</v>
      </c>
      <c r="R142" s="333">
        <v>13.262499999999999</v>
      </c>
    </row>
    <row r="143" spans="1:18" s="3" customFormat="1">
      <c r="A143" s="601"/>
      <c r="B143" s="635"/>
      <c r="C143" s="554" t="s">
        <v>740</v>
      </c>
      <c r="D143" s="653"/>
      <c r="E143" s="702"/>
      <c r="F143" s="754"/>
      <c r="G143" s="464" t="s">
        <v>584</v>
      </c>
      <c r="H143" s="705"/>
      <c r="I143" s="399" t="s">
        <v>465</v>
      </c>
      <c r="J143" s="399" t="s">
        <v>465</v>
      </c>
      <c r="K143" s="399" t="s">
        <v>465</v>
      </c>
      <c r="L143" s="399" t="s">
        <v>465</v>
      </c>
      <c r="M143" s="8">
        <v>0.73499999999999999</v>
      </c>
      <c r="N143" s="26">
        <v>5.2320559999999992</v>
      </c>
      <c r="O143" s="26">
        <v>0.86609999999999998</v>
      </c>
      <c r="P143" s="333">
        <v>1.0199</v>
      </c>
      <c r="Q143" s="361">
        <v>4.6933999999999996</v>
      </c>
      <c r="R143" s="333">
        <v>5.2751999999999999</v>
      </c>
    </row>
    <row r="144" spans="1:18" s="3" customFormat="1">
      <c r="A144" s="601"/>
      <c r="B144" s="635"/>
      <c r="C144" s="245" t="s">
        <v>172</v>
      </c>
      <c r="D144" s="653"/>
      <c r="E144" s="702"/>
      <c r="F144" s="703" t="s">
        <v>173</v>
      </c>
      <c r="G144" s="703"/>
      <c r="H144" s="705"/>
      <c r="I144" s="7">
        <v>186</v>
      </c>
      <c r="J144" s="7">
        <v>201.6</v>
      </c>
      <c r="K144" s="7">
        <v>245.9</v>
      </c>
      <c r="L144" s="7">
        <v>191.6</v>
      </c>
      <c r="M144" s="37">
        <v>161.5</v>
      </c>
      <c r="N144" s="9">
        <v>163.80000000000001</v>
      </c>
      <c r="O144" s="9">
        <v>164.1</v>
      </c>
      <c r="P144" s="116">
        <v>120.8</v>
      </c>
      <c r="Q144" s="76">
        <v>168.4</v>
      </c>
      <c r="R144" s="116">
        <v>192.1</v>
      </c>
    </row>
    <row r="145" spans="1:18" s="3" customFormat="1">
      <c r="A145" s="602"/>
      <c r="B145" s="636"/>
      <c r="C145" s="254" t="s">
        <v>174</v>
      </c>
      <c r="D145" s="626"/>
      <c r="E145" s="702"/>
      <c r="F145" s="703" t="s">
        <v>175</v>
      </c>
      <c r="G145" s="703"/>
      <c r="H145" s="705"/>
      <c r="I145" s="13">
        <v>91.2</v>
      </c>
      <c r="J145" s="12">
        <v>99.1</v>
      </c>
      <c r="K145" s="12">
        <v>99</v>
      </c>
      <c r="L145" s="12">
        <v>101.9</v>
      </c>
      <c r="M145" s="339">
        <v>104.9</v>
      </c>
      <c r="N145" s="9">
        <v>72.3</v>
      </c>
      <c r="O145" s="70">
        <v>93.6</v>
      </c>
      <c r="P145" s="108">
        <v>80.599999999999994</v>
      </c>
      <c r="Q145" s="269">
        <v>99.8</v>
      </c>
      <c r="R145" s="116">
        <v>98.9</v>
      </c>
    </row>
    <row r="146" spans="1:18" s="3" customFormat="1" ht="14.25" customHeight="1">
      <c r="A146" s="600">
        <v>27</v>
      </c>
      <c r="B146" s="654" t="s">
        <v>792</v>
      </c>
      <c r="C146" s="255" t="s">
        <v>69</v>
      </c>
      <c r="D146" s="627" t="s">
        <v>557</v>
      </c>
      <c r="E146" s="731" t="s">
        <v>648</v>
      </c>
      <c r="F146" s="703" t="s">
        <v>176</v>
      </c>
      <c r="G146" s="703"/>
      <c r="H146" s="705" t="s">
        <v>13</v>
      </c>
      <c r="I146" s="172">
        <v>6481.3044131564893</v>
      </c>
      <c r="J146" s="171">
        <v>8777.2936028530185</v>
      </c>
      <c r="K146" s="171">
        <v>9821.3346385422628</v>
      </c>
      <c r="L146" s="171">
        <v>10443.69100383936</v>
      </c>
      <c r="M146" s="173">
        <v>14402.937633442312</v>
      </c>
      <c r="N146" s="174">
        <v>14803.219125559152</v>
      </c>
      <c r="O146" s="185">
        <v>15663.774977236479</v>
      </c>
      <c r="P146" s="109">
        <v>20963.174973682875</v>
      </c>
      <c r="Q146" s="400">
        <v>26512.795534871628</v>
      </c>
      <c r="R146" s="172">
        <v>30072.562467555352</v>
      </c>
    </row>
    <row r="147" spans="1:18" s="3" customFormat="1">
      <c r="A147" s="601"/>
      <c r="B147" s="635"/>
      <c r="C147" s="241" t="s">
        <v>177</v>
      </c>
      <c r="D147" s="675"/>
      <c r="E147" s="732"/>
      <c r="F147" s="703" t="s">
        <v>178</v>
      </c>
      <c r="G147" s="703"/>
      <c r="H147" s="705"/>
      <c r="I147" s="172">
        <v>4120.1123482186995</v>
      </c>
      <c r="J147" s="171">
        <v>5686.3087517965796</v>
      </c>
      <c r="K147" s="171">
        <v>5787.0247913284793</v>
      </c>
      <c r="L147" s="171">
        <v>6099.7554986332898</v>
      </c>
      <c r="M147" s="175">
        <v>9271.2859984964889</v>
      </c>
      <c r="N147" s="174">
        <v>8154.5636265032599</v>
      </c>
      <c r="O147" s="185">
        <v>8711.4143857245872</v>
      </c>
      <c r="P147" s="109">
        <v>12098.799338895722</v>
      </c>
      <c r="Q147" s="400">
        <v>15348.618469887053</v>
      </c>
      <c r="R147" s="172">
        <v>17301.986859967776</v>
      </c>
    </row>
    <row r="148" spans="1:18" s="3" customFormat="1">
      <c r="A148" s="601"/>
      <c r="B148" s="635"/>
      <c r="C148" s="244" t="s">
        <v>179</v>
      </c>
      <c r="D148" s="675"/>
      <c r="E148" s="732"/>
      <c r="F148" s="748" t="s">
        <v>180</v>
      </c>
      <c r="G148" s="467" t="s">
        <v>181</v>
      </c>
      <c r="H148" s="705"/>
      <c r="I148" s="176">
        <v>931.51056758660002</v>
      </c>
      <c r="J148" s="176">
        <v>2145.6404131157396</v>
      </c>
      <c r="K148" s="176">
        <v>1722.62838941514</v>
      </c>
      <c r="L148" s="176">
        <v>1461.12494117962</v>
      </c>
      <c r="M148" s="173">
        <v>1081.7377236005</v>
      </c>
      <c r="N148" s="177">
        <v>952.49167696188397</v>
      </c>
      <c r="O148" s="183">
        <v>1612.62727374781</v>
      </c>
      <c r="P148" s="211">
        <v>3880.5671557936871</v>
      </c>
      <c r="Q148" s="401">
        <v>5312.4158130446831</v>
      </c>
      <c r="R148" s="402">
        <v>6832.9669354799389</v>
      </c>
    </row>
    <row r="149" spans="1:18" s="3" customFormat="1">
      <c r="A149" s="601"/>
      <c r="B149" s="635"/>
      <c r="C149" s="239" t="s">
        <v>182</v>
      </c>
      <c r="D149" s="675"/>
      <c r="E149" s="732"/>
      <c r="F149" s="749"/>
      <c r="G149" s="467" t="s">
        <v>183</v>
      </c>
      <c r="H149" s="705"/>
      <c r="I149" s="178">
        <v>1694.9584366522001</v>
      </c>
      <c r="J149" s="178">
        <v>2172.3241970440999</v>
      </c>
      <c r="K149" s="178">
        <v>2255.6360725320801</v>
      </c>
      <c r="L149" s="178">
        <v>3273.7056076693198</v>
      </c>
      <c r="M149" s="173">
        <v>6467.45747344151</v>
      </c>
      <c r="N149" s="177">
        <v>5863.5794581854498</v>
      </c>
      <c r="O149" s="183">
        <v>5891.2826834478201</v>
      </c>
      <c r="P149" s="116">
        <v>6685.6081833337885</v>
      </c>
      <c r="Q149" s="403">
        <v>7914.1689179337836</v>
      </c>
      <c r="R149" s="402">
        <v>8189.4575999999997</v>
      </c>
    </row>
    <row r="150" spans="1:18" s="3" customFormat="1">
      <c r="A150" s="601"/>
      <c r="B150" s="635"/>
      <c r="C150" s="249" t="s">
        <v>184</v>
      </c>
      <c r="D150" s="675"/>
      <c r="E150" s="732"/>
      <c r="F150" s="749"/>
      <c r="G150" s="467" t="s">
        <v>185</v>
      </c>
      <c r="H150" s="705"/>
      <c r="I150" s="178">
        <v>164.39113089999998</v>
      </c>
      <c r="J150" s="178">
        <v>273.43241230000001</v>
      </c>
      <c r="K150" s="178">
        <v>430.65551279900001</v>
      </c>
      <c r="L150" s="178">
        <v>770.940135919402</v>
      </c>
      <c r="M150" s="173">
        <v>1125.1850245237499</v>
      </c>
      <c r="N150" s="177">
        <v>834.98948444099005</v>
      </c>
      <c r="O150" s="183">
        <v>722.82049829999994</v>
      </c>
      <c r="P150" s="116">
        <v>897.80432180842718</v>
      </c>
      <c r="Q150" s="403">
        <v>953.25826626722255</v>
      </c>
      <c r="R150" s="402">
        <v>980.48780065476183</v>
      </c>
    </row>
    <row r="151" spans="1:18" s="3" customFormat="1">
      <c r="A151" s="601"/>
      <c r="B151" s="635"/>
      <c r="C151" s="239" t="s">
        <v>186</v>
      </c>
      <c r="D151" s="675"/>
      <c r="E151" s="732"/>
      <c r="F151" s="750"/>
      <c r="G151" s="467" t="s">
        <v>187</v>
      </c>
      <c r="H151" s="705"/>
      <c r="I151" s="179">
        <v>1329.2522130798993</v>
      </c>
      <c r="J151" s="180">
        <v>1094.9117293367408</v>
      </c>
      <c r="K151" s="180">
        <v>1378.1048165822585</v>
      </c>
      <c r="L151" s="180">
        <v>593.98481386494859</v>
      </c>
      <c r="M151" s="181">
        <v>596.90577693072919</v>
      </c>
      <c r="N151" s="182">
        <v>503.50300691493612</v>
      </c>
      <c r="O151" s="184">
        <v>484.68393022895725</v>
      </c>
      <c r="P151" s="230">
        <v>634.81967795981836</v>
      </c>
      <c r="Q151" s="404">
        <v>1168.7754726413641</v>
      </c>
      <c r="R151" s="405">
        <v>1299.0745238330746</v>
      </c>
    </row>
    <row r="152" spans="1:18" s="3" customFormat="1">
      <c r="A152" s="601"/>
      <c r="B152" s="635"/>
      <c r="C152" s="549" t="s">
        <v>188</v>
      </c>
      <c r="D152" s="675"/>
      <c r="E152" s="732"/>
      <c r="F152" s="703" t="s">
        <v>189</v>
      </c>
      <c r="G152" s="703"/>
      <c r="H152" s="705"/>
      <c r="I152" s="172">
        <v>1617.1497460230901</v>
      </c>
      <c r="J152" s="171">
        <v>2272.7522698612902</v>
      </c>
      <c r="K152" s="171">
        <v>3012.0559937694102</v>
      </c>
      <c r="L152" s="171">
        <v>3212.76692569637</v>
      </c>
      <c r="M152" s="175">
        <v>4042.6807424030003</v>
      </c>
      <c r="N152" s="174">
        <v>5320.1927651026299</v>
      </c>
      <c r="O152" s="185">
        <v>5210.0883523091024</v>
      </c>
      <c r="P152" s="109">
        <v>6780.3472692131681</v>
      </c>
      <c r="Q152" s="400">
        <v>8635.0694096426432</v>
      </c>
      <c r="R152" s="172">
        <v>9873.6036970450859</v>
      </c>
    </row>
    <row r="153" spans="1:18" s="3" customFormat="1">
      <c r="A153" s="601"/>
      <c r="B153" s="635"/>
      <c r="C153" s="244" t="s">
        <v>190</v>
      </c>
      <c r="D153" s="675"/>
      <c r="E153" s="732"/>
      <c r="F153" s="748" t="s">
        <v>180</v>
      </c>
      <c r="G153" s="467" t="s">
        <v>191</v>
      </c>
      <c r="H153" s="705"/>
      <c r="I153" s="176">
        <v>638.1946374646551</v>
      </c>
      <c r="J153" s="176">
        <v>821.41186020118994</v>
      </c>
      <c r="K153" s="176">
        <v>1001.046507839</v>
      </c>
      <c r="L153" s="176">
        <v>1058.6657452351051</v>
      </c>
      <c r="M153" s="173">
        <v>1331.8839439292251</v>
      </c>
      <c r="N153" s="177">
        <v>3158.5430942182297</v>
      </c>
      <c r="O153" s="183">
        <v>2908.5122463791204</v>
      </c>
      <c r="P153" s="211">
        <v>3281.6985835636742</v>
      </c>
      <c r="Q153" s="401">
        <v>4451.0569659221574</v>
      </c>
      <c r="R153" s="402">
        <v>5065.9116075881802</v>
      </c>
    </row>
    <row r="154" spans="1:18" s="3" customFormat="1">
      <c r="A154" s="601"/>
      <c r="B154" s="635"/>
      <c r="C154" s="239" t="s">
        <v>192</v>
      </c>
      <c r="D154" s="675"/>
      <c r="E154" s="732"/>
      <c r="F154" s="749"/>
      <c r="G154" s="467" t="s">
        <v>193</v>
      </c>
      <c r="H154" s="705"/>
      <c r="I154" s="178">
        <v>210.82662971939999</v>
      </c>
      <c r="J154" s="178">
        <v>196.28636170312001</v>
      </c>
      <c r="K154" s="178">
        <v>205.68084418851001</v>
      </c>
      <c r="L154" s="178">
        <v>283.86043332766997</v>
      </c>
      <c r="M154" s="173">
        <v>312.18444869253301</v>
      </c>
      <c r="N154" s="177">
        <v>316.859233990961</v>
      </c>
      <c r="O154" s="183">
        <v>338.96410873914482</v>
      </c>
      <c r="P154" s="116">
        <v>340.34601940505058</v>
      </c>
      <c r="Q154" s="403">
        <v>383.92643527877829</v>
      </c>
      <c r="R154" s="402">
        <v>431.44126226130027</v>
      </c>
    </row>
    <row r="155" spans="1:18" s="3" customFormat="1">
      <c r="A155" s="601"/>
      <c r="B155" s="635"/>
      <c r="C155" s="249" t="s">
        <v>194</v>
      </c>
      <c r="D155" s="675"/>
      <c r="E155" s="732"/>
      <c r="F155" s="749"/>
      <c r="G155" s="467" t="s">
        <v>195</v>
      </c>
      <c r="H155" s="705"/>
      <c r="I155" s="178">
        <v>138.14052172630002</v>
      </c>
      <c r="J155" s="178">
        <v>201.46800325394</v>
      </c>
      <c r="K155" s="178">
        <v>204.28217462313</v>
      </c>
      <c r="L155" s="178">
        <v>226.32649067535999</v>
      </c>
      <c r="M155" s="173">
        <v>276.87918908409404</v>
      </c>
      <c r="N155" s="177">
        <v>288.72067976784001</v>
      </c>
      <c r="O155" s="183">
        <v>333.9614586098204</v>
      </c>
      <c r="P155" s="116">
        <v>426.48553107861085</v>
      </c>
      <c r="Q155" s="403">
        <v>519.19444349313255</v>
      </c>
      <c r="R155" s="402">
        <v>516.41024645771313</v>
      </c>
    </row>
    <row r="156" spans="1:18" s="3" customFormat="1">
      <c r="A156" s="601"/>
      <c r="B156" s="635"/>
      <c r="C156" s="239" t="s">
        <v>196</v>
      </c>
      <c r="D156" s="675"/>
      <c r="E156" s="732"/>
      <c r="F156" s="749"/>
      <c r="G156" s="467" t="s">
        <v>197</v>
      </c>
      <c r="H156" s="705"/>
      <c r="I156" s="178">
        <v>26.174510900000001</v>
      </c>
      <c r="J156" s="178">
        <v>39.525136700000004</v>
      </c>
      <c r="K156" s="178">
        <v>42.007056849999998</v>
      </c>
      <c r="L156" s="178">
        <v>59.507199800000002</v>
      </c>
      <c r="M156" s="173">
        <v>71.3734283</v>
      </c>
      <c r="N156" s="177">
        <v>62.916998800000002</v>
      </c>
      <c r="O156" s="183">
        <v>67.485646099999997</v>
      </c>
      <c r="P156" s="116">
        <v>75.615550609479683</v>
      </c>
      <c r="Q156" s="403">
        <v>71.655363269477874</v>
      </c>
      <c r="R156" s="402">
        <v>59.802686246311119</v>
      </c>
    </row>
    <row r="157" spans="1:18" s="3" customFormat="1">
      <c r="A157" s="601"/>
      <c r="B157" s="635"/>
      <c r="C157" s="249" t="s">
        <v>198</v>
      </c>
      <c r="D157" s="675"/>
      <c r="E157" s="732"/>
      <c r="F157" s="749"/>
      <c r="G157" s="467" t="s">
        <v>199</v>
      </c>
      <c r="H157" s="705"/>
      <c r="I157" s="178">
        <v>52.159347676951299</v>
      </c>
      <c r="J157" s="178">
        <v>33.200807774474399</v>
      </c>
      <c r="K157" s="178">
        <v>40.067267959479494</v>
      </c>
      <c r="L157" s="178">
        <v>40.777333149710003</v>
      </c>
      <c r="M157" s="173">
        <v>59.1182216081639</v>
      </c>
      <c r="N157" s="177">
        <v>67.027342512869097</v>
      </c>
      <c r="O157" s="183">
        <v>67.24928430783001</v>
      </c>
      <c r="P157" s="116">
        <v>73.78732453921036</v>
      </c>
      <c r="Q157" s="403">
        <v>79.630029017066718</v>
      </c>
      <c r="R157" s="402">
        <v>79.978541631515213</v>
      </c>
    </row>
    <row r="158" spans="1:18" s="3" customFormat="1">
      <c r="A158" s="601"/>
      <c r="B158" s="635"/>
      <c r="C158" s="239" t="s">
        <v>200</v>
      </c>
      <c r="D158" s="675"/>
      <c r="E158" s="732"/>
      <c r="F158" s="749"/>
      <c r="G158" s="467" t="s">
        <v>201</v>
      </c>
      <c r="H158" s="705"/>
      <c r="I158" s="178">
        <v>50.946592098023402</v>
      </c>
      <c r="J158" s="178">
        <v>65.479281203430006</v>
      </c>
      <c r="K158" s="178">
        <v>95.910462195820003</v>
      </c>
      <c r="L158" s="178">
        <v>95.67418293002001</v>
      </c>
      <c r="M158" s="173">
        <v>94.975768938957998</v>
      </c>
      <c r="N158" s="177">
        <v>109.316651087803</v>
      </c>
      <c r="O158" s="183">
        <v>112.06952124250233</v>
      </c>
      <c r="P158" s="116">
        <v>142.4786854304198</v>
      </c>
      <c r="Q158" s="403">
        <v>149.35161970913208</v>
      </c>
      <c r="R158" s="402">
        <v>89.352497947115467</v>
      </c>
    </row>
    <row r="159" spans="1:18" s="3" customFormat="1" ht="25.5">
      <c r="A159" s="601"/>
      <c r="B159" s="635"/>
      <c r="C159" s="249" t="s">
        <v>202</v>
      </c>
      <c r="D159" s="675"/>
      <c r="E159" s="732"/>
      <c r="F159" s="749"/>
      <c r="G159" s="468" t="s">
        <v>203</v>
      </c>
      <c r="H159" s="705"/>
      <c r="I159" s="178">
        <v>37.598580463600001</v>
      </c>
      <c r="J159" s="178">
        <v>54.253750089549996</v>
      </c>
      <c r="K159" s="178">
        <v>88.775853065220005</v>
      </c>
      <c r="L159" s="178">
        <v>73.460764381369998</v>
      </c>
      <c r="M159" s="173">
        <v>67.057753451756497</v>
      </c>
      <c r="N159" s="177">
        <v>72.62080989196599</v>
      </c>
      <c r="O159" s="183">
        <v>88.658544469306435</v>
      </c>
      <c r="P159" s="116">
        <v>91.277756296074074</v>
      </c>
      <c r="Q159" s="403">
        <v>96.740065285416932</v>
      </c>
      <c r="R159" s="402">
        <v>114.06110881741249</v>
      </c>
    </row>
    <row r="160" spans="1:18" s="3" customFormat="1">
      <c r="A160" s="601"/>
      <c r="B160" s="635"/>
      <c r="C160" s="239" t="s">
        <v>204</v>
      </c>
      <c r="D160" s="675"/>
      <c r="E160" s="732"/>
      <c r="F160" s="749"/>
      <c r="G160" s="467" t="s">
        <v>205</v>
      </c>
      <c r="H160" s="705"/>
      <c r="I160" s="178">
        <v>22.202283668899998</v>
      </c>
      <c r="J160" s="178">
        <v>45.30252620001</v>
      </c>
      <c r="K160" s="178">
        <v>62.941930563989999</v>
      </c>
      <c r="L160" s="178">
        <v>53.552264319989995</v>
      </c>
      <c r="M160" s="173">
        <v>59.766684821000005</v>
      </c>
      <c r="N160" s="177">
        <v>55.872262447424902</v>
      </c>
      <c r="O160" s="183">
        <v>123.05160909999999</v>
      </c>
      <c r="P160" s="116">
        <v>123.10962999923599</v>
      </c>
      <c r="Q160" s="403">
        <v>175.2126506633208</v>
      </c>
      <c r="R160" s="402">
        <v>219.6611</v>
      </c>
    </row>
    <row r="161" spans="1:18" s="3" customFormat="1">
      <c r="A161" s="601"/>
      <c r="B161" s="635"/>
      <c r="C161" s="249" t="s">
        <v>206</v>
      </c>
      <c r="D161" s="675"/>
      <c r="E161" s="732"/>
      <c r="F161" s="749"/>
      <c r="G161" s="467" t="s">
        <v>207</v>
      </c>
      <c r="H161" s="705"/>
      <c r="I161" s="178">
        <v>140.61384952789999</v>
      </c>
      <c r="J161" s="178">
        <v>109.53206622946</v>
      </c>
      <c r="K161" s="178">
        <v>120.4646274002</v>
      </c>
      <c r="L161" s="178">
        <v>126.85416941533001</v>
      </c>
      <c r="M161" s="173">
        <v>311.86311689954499</v>
      </c>
      <c r="N161" s="177">
        <v>305.41496793951001</v>
      </c>
      <c r="O161" s="183">
        <v>243.93844445365252</v>
      </c>
      <c r="P161" s="116">
        <v>284.29619518053823</v>
      </c>
      <c r="Q161" s="403">
        <v>362.43212166121293</v>
      </c>
      <c r="R161" s="402">
        <v>389.9467312194829</v>
      </c>
    </row>
    <row r="162" spans="1:18" s="3" customFormat="1">
      <c r="A162" s="601"/>
      <c r="B162" s="635"/>
      <c r="C162" s="239" t="s">
        <v>208</v>
      </c>
      <c r="D162" s="675"/>
      <c r="E162" s="732"/>
      <c r="F162" s="749"/>
      <c r="G162" s="468" t="s">
        <v>209</v>
      </c>
      <c r="H162" s="705"/>
      <c r="I162" s="178">
        <v>144.46358821290002</v>
      </c>
      <c r="J162" s="178">
        <v>204.57927207899999</v>
      </c>
      <c r="K162" s="178">
        <v>362.20857406181</v>
      </c>
      <c r="L162" s="178">
        <v>330.73691874579998</v>
      </c>
      <c r="M162" s="173">
        <v>366.53959606491003</v>
      </c>
      <c r="N162" s="177">
        <v>315.711403665587</v>
      </c>
      <c r="O162" s="183">
        <v>237.48220159162432</v>
      </c>
      <c r="P162" s="116">
        <v>347.76048727130058</v>
      </c>
      <c r="Q162" s="403">
        <v>548.09746734386476</v>
      </c>
      <c r="R162" s="402">
        <v>636.42742618234593</v>
      </c>
    </row>
    <row r="163" spans="1:18" s="3" customFormat="1" ht="25.5">
      <c r="A163" s="601"/>
      <c r="B163" s="635"/>
      <c r="C163" s="240" t="s">
        <v>210</v>
      </c>
      <c r="D163" s="675"/>
      <c r="E163" s="732"/>
      <c r="F163" s="749"/>
      <c r="G163" s="511" t="s">
        <v>211</v>
      </c>
      <c r="H163" s="705"/>
      <c r="I163" s="178">
        <v>22.366259546400002</v>
      </c>
      <c r="J163" s="178">
        <v>296.28451840000002</v>
      </c>
      <c r="K163" s="178">
        <v>508.08664552348</v>
      </c>
      <c r="L163" s="178">
        <v>563.53119685372496</v>
      </c>
      <c r="M163" s="173">
        <v>676.74799232943496</v>
      </c>
      <c r="N163" s="177">
        <v>138.139883240285</v>
      </c>
      <c r="O163" s="183">
        <v>345.23023056756483</v>
      </c>
      <c r="P163" s="116">
        <v>1177.9534042414332</v>
      </c>
      <c r="Q163" s="403">
        <v>1328.8744390837874</v>
      </c>
      <c r="R163" s="402">
        <v>1641.6217908529975</v>
      </c>
    </row>
    <row r="164" spans="1:18" s="3" customFormat="1">
      <c r="A164" s="601"/>
      <c r="B164" s="635"/>
      <c r="C164" s="249" t="s">
        <v>186</v>
      </c>
      <c r="D164" s="675"/>
      <c r="E164" s="732"/>
      <c r="F164" s="750"/>
      <c r="G164" s="467" t="s">
        <v>212</v>
      </c>
      <c r="H164" s="705"/>
      <c r="I164" s="179">
        <v>133.46294501806051</v>
      </c>
      <c r="J164" s="180">
        <v>205.42868602711542</v>
      </c>
      <c r="K164" s="180">
        <v>280.58404949877058</v>
      </c>
      <c r="L164" s="180">
        <v>299.82022686229038</v>
      </c>
      <c r="M164" s="181">
        <v>414.29059828337995</v>
      </c>
      <c r="N164" s="182">
        <v>429.04943754015403</v>
      </c>
      <c r="O164" s="184">
        <v>343.48505674853641</v>
      </c>
      <c r="P164" s="108">
        <v>415.5381015981402</v>
      </c>
      <c r="Q164" s="406">
        <v>468.89780891529517</v>
      </c>
      <c r="R164" s="407">
        <v>628.98869784071212</v>
      </c>
    </row>
    <row r="165" spans="1:18" s="3" customFormat="1">
      <c r="A165" s="602"/>
      <c r="B165" s="636"/>
      <c r="C165" s="549" t="s">
        <v>213</v>
      </c>
      <c r="D165" s="628"/>
      <c r="E165" s="733"/>
      <c r="F165" s="703" t="s">
        <v>214</v>
      </c>
      <c r="G165" s="703"/>
      <c r="H165" s="705"/>
      <c r="I165" s="172">
        <v>744.04231891469999</v>
      </c>
      <c r="J165" s="171">
        <v>818.23258119514901</v>
      </c>
      <c r="K165" s="171">
        <v>1022.253853444373</v>
      </c>
      <c r="L165" s="171">
        <v>1131.1685795096998</v>
      </c>
      <c r="M165" s="175">
        <v>1088.970892542822</v>
      </c>
      <c r="N165" s="174">
        <v>1328.4627339532619</v>
      </c>
      <c r="O165" s="185">
        <v>1742.2722392027888</v>
      </c>
      <c r="P165" s="109">
        <v>2084.0283655739827</v>
      </c>
      <c r="Q165" s="400">
        <v>2529.1076553419325</v>
      </c>
      <c r="R165" s="172">
        <v>2896.9719105424915</v>
      </c>
    </row>
    <row r="166" spans="1:18" s="3" customFormat="1" ht="12.75" customHeight="1">
      <c r="A166" s="600">
        <v>28</v>
      </c>
      <c r="B166" s="634" t="s">
        <v>495</v>
      </c>
      <c r="C166" s="244" t="s">
        <v>215</v>
      </c>
      <c r="D166" s="538" t="s">
        <v>562</v>
      </c>
      <c r="E166" s="622" t="s">
        <v>216</v>
      </c>
      <c r="F166" s="703" t="s">
        <v>217</v>
      </c>
      <c r="G166" s="703"/>
      <c r="H166" s="469" t="s">
        <v>218</v>
      </c>
      <c r="I166" s="5">
        <v>25.2</v>
      </c>
      <c r="J166" s="5">
        <v>32</v>
      </c>
      <c r="K166" s="5">
        <v>29.9</v>
      </c>
      <c r="L166" s="5">
        <v>30.1</v>
      </c>
      <c r="M166" s="10">
        <v>25.3</v>
      </c>
      <c r="N166" s="9">
        <v>24.2</v>
      </c>
      <c r="O166" s="52">
        <v>35.5</v>
      </c>
      <c r="P166" s="211">
        <v>48.1</v>
      </c>
      <c r="Q166" s="229">
        <v>51.4</v>
      </c>
      <c r="R166" s="116">
        <v>55.799399999999999</v>
      </c>
    </row>
    <row r="167" spans="1:18" s="3" customFormat="1">
      <c r="A167" s="601"/>
      <c r="B167" s="635"/>
      <c r="C167" s="239" t="s">
        <v>219</v>
      </c>
      <c r="D167" s="259" t="s">
        <v>220</v>
      </c>
      <c r="E167" s="604"/>
      <c r="F167" s="703" t="s">
        <v>221</v>
      </c>
      <c r="G167" s="703"/>
      <c r="H167" s="469" t="s">
        <v>222</v>
      </c>
      <c r="I167" s="40">
        <v>2181.4</v>
      </c>
      <c r="J167" s="40">
        <v>2548.9</v>
      </c>
      <c r="K167" s="40">
        <v>3636</v>
      </c>
      <c r="L167" s="40">
        <v>5128.8999999999996</v>
      </c>
      <c r="M167" s="39">
        <v>7405.3</v>
      </c>
      <c r="N167" s="58">
        <v>8769.2999999999993</v>
      </c>
      <c r="O167" s="51">
        <v>8249.7999999999993</v>
      </c>
      <c r="P167" s="217">
        <v>7624</v>
      </c>
      <c r="Q167" s="275">
        <v>6388.6</v>
      </c>
      <c r="R167" s="217">
        <v>6876.1</v>
      </c>
    </row>
    <row r="168" spans="1:18" s="3" customFormat="1">
      <c r="A168" s="601"/>
      <c r="B168" s="635"/>
      <c r="C168" s="249" t="s">
        <v>223</v>
      </c>
      <c r="D168" s="653" t="s">
        <v>140</v>
      </c>
      <c r="E168" s="604"/>
      <c r="F168" s="703" t="s">
        <v>224</v>
      </c>
      <c r="G168" s="703"/>
      <c r="H168" s="705" t="s">
        <v>143</v>
      </c>
      <c r="I168" s="7">
        <v>140.69999999999999</v>
      </c>
      <c r="J168" s="7">
        <v>116.4</v>
      </c>
      <c r="K168" s="7">
        <v>157.19999999999999</v>
      </c>
      <c r="L168" s="7">
        <v>76.400000000000006</v>
      </c>
      <c r="M168" s="10">
        <v>71.900000000000006</v>
      </c>
      <c r="N168" s="9">
        <v>47.3</v>
      </c>
      <c r="O168" s="9">
        <v>34.1</v>
      </c>
      <c r="P168" s="116">
        <v>55.2</v>
      </c>
      <c r="Q168" s="76">
        <v>80.7</v>
      </c>
      <c r="R168" s="116">
        <v>47.5</v>
      </c>
    </row>
    <row r="169" spans="1:18" s="3" customFormat="1">
      <c r="A169" s="601"/>
      <c r="B169" s="635"/>
      <c r="C169" s="239" t="s">
        <v>225</v>
      </c>
      <c r="D169" s="653"/>
      <c r="E169" s="604"/>
      <c r="F169" s="703" t="s">
        <v>226</v>
      </c>
      <c r="G169" s="703"/>
      <c r="H169" s="705"/>
      <c r="I169" s="7">
        <v>727</v>
      </c>
      <c r="J169" s="7">
        <v>658.7</v>
      </c>
      <c r="K169" s="7">
        <v>484.4</v>
      </c>
      <c r="L169" s="7">
        <v>161.69999999999999</v>
      </c>
      <c r="M169" s="10">
        <v>303</v>
      </c>
      <c r="N169" s="9">
        <v>183.5</v>
      </c>
      <c r="O169" s="9">
        <v>167.7</v>
      </c>
      <c r="P169" s="116">
        <v>108.9</v>
      </c>
      <c r="Q169" s="76">
        <v>101.2</v>
      </c>
      <c r="R169" s="116">
        <v>156.1</v>
      </c>
    </row>
    <row r="170" spans="1:18" s="3" customFormat="1">
      <c r="A170" s="601"/>
      <c r="B170" s="635"/>
      <c r="C170" s="239" t="s">
        <v>227</v>
      </c>
      <c r="D170" s="653"/>
      <c r="E170" s="604"/>
      <c r="F170" s="703" t="s">
        <v>228</v>
      </c>
      <c r="G170" s="703"/>
      <c r="H170" s="705"/>
      <c r="I170" s="7">
        <v>357.1</v>
      </c>
      <c r="J170" s="7">
        <v>347.4</v>
      </c>
      <c r="K170" s="7">
        <v>347.6</v>
      </c>
      <c r="L170" s="42">
        <v>533.29999999999995</v>
      </c>
      <c r="M170" s="59" t="s">
        <v>17</v>
      </c>
      <c r="N170" s="60" t="s">
        <v>17</v>
      </c>
      <c r="O170" s="60" t="s">
        <v>17</v>
      </c>
      <c r="P170" s="60" t="s">
        <v>17</v>
      </c>
      <c r="Q170" s="59" t="s">
        <v>17</v>
      </c>
      <c r="R170" s="60" t="s">
        <v>17</v>
      </c>
    </row>
    <row r="171" spans="1:18" s="3" customFormat="1">
      <c r="A171" s="601"/>
      <c r="B171" s="635"/>
      <c r="C171" s="240" t="s">
        <v>793</v>
      </c>
      <c r="D171" s="653"/>
      <c r="E171" s="604"/>
      <c r="F171" s="703" t="s">
        <v>229</v>
      </c>
      <c r="G171" s="703"/>
      <c r="H171" s="705"/>
      <c r="I171" s="60" t="s">
        <v>17</v>
      </c>
      <c r="J171" s="40">
        <v>513.70000000000005</v>
      </c>
      <c r="K171" s="40">
        <v>517.9</v>
      </c>
      <c r="L171" s="40">
        <v>803</v>
      </c>
      <c r="M171" s="39">
        <v>1080.4000000000001</v>
      </c>
      <c r="N171" s="51">
        <v>1334.7</v>
      </c>
      <c r="O171" s="51">
        <v>1445.1</v>
      </c>
      <c r="P171" s="217">
        <v>1318</v>
      </c>
      <c r="Q171" s="275">
        <v>1310.8</v>
      </c>
      <c r="R171" s="217">
        <v>1262.4000000000001</v>
      </c>
    </row>
    <row r="172" spans="1:18" s="3" customFormat="1">
      <c r="A172" s="601"/>
      <c r="B172" s="635"/>
      <c r="C172" s="245" t="s">
        <v>230</v>
      </c>
      <c r="D172" s="653"/>
      <c r="E172" s="604"/>
      <c r="F172" s="703" t="s">
        <v>231</v>
      </c>
      <c r="G172" s="703"/>
      <c r="H172" s="705"/>
      <c r="I172" s="7">
        <v>4.7</v>
      </c>
      <c r="J172" s="7">
        <v>4.2</v>
      </c>
      <c r="K172" s="7">
        <v>4.0999999999999996</v>
      </c>
      <c r="L172" s="42">
        <v>3.9</v>
      </c>
      <c r="M172" s="59" t="s">
        <v>17</v>
      </c>
      <c r="N172" s="60" t="s">
        <v>17</v>
      </c>
      <c r="O172" s="60" t="s">
        <v>17</v>
      </c>
      <c r="P172" s="60" t="s">
        <v>17</v>
      </c>
      <c r="Q172" s="59" t="s">
        <v>17</v>
      </c>
      <c r="R172" s="60" t="s">
        <v>17</v>
      </c>
    </row>
    <row r="173" spans="1:18" s="3" customFormat="1">
      <c r="A173" s="601"/>
      <c r="B173" s="635"/>
      <c r="C173" s="245" t="s">
        <v>682</v>
      </c>
      <c r="D173" s="653"/>
      <c r="E173" s="604"/>
      <c r="F173" s="703" t="s">
        <v>232</v>
      </c>
      <c r="G173" s="703"/>
      <c r="H173" s="705"/>
      <c r="I173" s="59" t="s">
        <v>17</v>
      </c>
      <c r="J173" s="7">
        <v>3.98</v>
      </c>
      <c r="K173" s="7">
        <v>3.9</v>
      </c>
      <c r="L173" s="7">
        <v>3.7</v>
      </c>
      <c r="M173" s="10">
        <v>4.0999999999999996</v>
      </c>
      <c r="N173" s="9">
        <v>5.2</v>
      </c>
      <c r="O173" s="9">
        <v>5.2</v>
      </c>
      <c r="P173" s="116">
        <v>5.8</v>
      </c>
      <c r="Q173" s="76">
        <v>5.5</v>
      </c>
      <c r="R173" s="116">
        <v>5.3029999999999999</v>
      </c>
    </row>
    <row r="174" spans="1:18" s="3" customFormat="1">
      <c r="A174" s="601"/>
      <c r="B174" s="635"/>
      <c r="C174" s="240" t="s">
        <v>233</v>
      </c>
      <c r="D174" s="653"/>
      <c r="E174" s="604"/>
      <c r="F174" s="703" t="s">
        <v>234</v>
      </c>
      <c r="G174" s="703"/>
      <c r="H174" s="705"/>
      <c r="I174" s="7">
        <v>112.6</v>
      </c>
      <c r="J174" s="7">
        <v>104.7</v>
      </c>
      <c r="K174" s="7">
        <v>119.1</v>
      </c>
      <c r="L174" s="7">
        <v>104.1</v>
      </c>
      <c r="M174" s="10">
        <v>93.2</v>
      </c>
      <c r="N174" s="9">
        <v>89.6</v>
      </c>
      <c r="O174" s="9">
        <v>100.2</v>
      </c>
      <c r="P174" s="116">
        <v>82.7</v>
      </c>
      <c r="Q174" s="76">
        <v>87.9</v>
      </c>
      <c r="R174" s="116">
        <v>83.1</v>
      </c>
    </row>
    <row r="175" spans="1:18" s="3" customFormat="1">
      <c r="A175" s="601"/>
      <c r="B175" s="635"/>
      <c r="C175" s="239" t="s">
        <v>235</v>
      </c>
      <c r="D175" s="259" t="s">
        <v>236</v>
      </c>
      <c r="E175" s="604"/>
      <c r="F175" s="703" t="s">
        <v>237</v>
      </c>
      <c r="G175" s="703"/>
      <c r="H175" s="469" t="s">
        <v>238</v>
      </c>
      <c r="I175" s="7">
        <v>6</v>
      </c>
      <c r="J175" s="7">
        <v>5.7</v>
      </c>
      <c r="K175" s="7">
        <v>6</v>
      </c>
      <c r="L175" s="7">
        <v>8.9</v>
      </c>
      <c r="M175" s="10">
        <v>11.5</v>
      </c>
      <c r="N175" s="9">
        <v>14.5</v>
      </c>
      <c r="O175" s="9">
        <v>18.399999999999999</v>
      </c>
      <c r="P175" s="116">
        <v>19.8</v>
      </c>
      <c r="Q175" s="76">
        <v>20.7</v>
      </c>
      <c r="R175" s="116">
        <v>16.3</v>
      </c>
    </row>
    <row r="176" spans="1:18" s="3" customFormat="1">
      <c r="A176" s="601"/>
      <c r="B176" s="635"/>
      <c r="C176" s="239" t="s">
        <v>239</v>
      </c>
      <c r="D176" s="653" t="s">
        <v>140</v>
      </c>
      <c r="E176" s="604"/>
      <c r="F176" s="703" t="s">
        <v>240</v>
      </c>
      <c r="G176" s="703"/>
      <c r="H176" s="705" t="s">
        <v>143</v>
      </c>
      <c r="I176" s="40">
        <v>3203.2</v>
      </c>
      <c r="J176" s="40">
        <v>5678.3</v>
      </c>
      <c r="K176" s="40">
        <v>7561.4</v>
      </c>
      <c r="L176" s="40">
        <v>6011.2</v>
      </c>
      <c r="M176" s="39">
        <v>6293.1</v>
      </c>
      <c r="N176" s="51">
        <v>4273.6000000000004</v>
      </c>
      <c r="O176" s="51">
        <v>4936.2</v>
      </c>
      <c r="P176" s="217">
        <v>7695</v>
      </c>
      <c r="Q176" s="275">
        <v>6225.4</v>
      </c>
      <c r="R176" s="217">
        <v>8575.2000000000007</v>
      </c>
    </row>
    <row r="177" spans="1:18" s="3" customFormat="1">
      <c r="A177" s="601"/>
      <c r="B177" s="635"/>
      <c r="C177" s="240" t="s">
        <v>654</v>
      </c>
      <c r="D177" s="653"/>
      <c r="E177" s="604"/>
      <c r="F177" s="746" t="s">
        <v>585</v>
      </c>
      <c r="G177" s="747"/>
      <c r="H177" s="705"/>
      <c r="I177" s="408">
        <v>126.60000000000001</v>
      </c>
      <c r="J177" s="408">
        <v>484.4</v>
      </c>
      <c r="K177" s="408">
        <v>5214.0999999999995</v>
      </c>
      <c r="L177" s="408">
        <v>6123.9999999999991</v>
      </c>
      <c r="M177" s="282">
        <v>3967.3999999999996</v>
      </c>
      <c r="N177" s="232">
        <v>1899.8000000000004</v>
      </c>
      <c r="O177" s="232">
        <v>2209.9</v>
      </c>
      <c r="P177" s="231">
        <v>3675.0000000000005</v>
      </c>
      <c r="Q177" s="281">
        <v>3405.5369999999984</v>
      </c>
      <c r="R177" s="231">
        <v>3386.36</v>
      </c>
    </row>
    <row r="178" spans="1:18" s="3" customFormat="1">
      <c r="A178" s="601"/>
      <c r="B178" s="635"/>
      <c r="C178" s="239" t="s">
        <v>241</v>
      </c>
      <c r="D178" s="653"/>
      <c r="E178" s="604"/>
      <c r="F178" s="703" t="s">
        <v>242</v>
      </c>
      <c r="G178" s="703"/>
      <c r="H178" s="705"/>
      <c r="I178" s="7">
        <v>322.5</v>
      </c>
      <c r="J178" s="7">
        <v>425.8</v>
      </c>
      <c r="K178" s="7">
        <v>349.4</v>
      </c>
      <c r="L178" s="7">
        <v>258.8</v>
      </c>
      <c r="M178" s="10">
        <v>411.3</v>
      </c>
      <c r="N178" s="9">
        <v>410.1</v>
      </c>
      <c r="O178" s="9">
        <v>432.4</v>
      </c>
      <c r="P178" s="116">
        <v>675.2</v>
      </c>
      <c r="Q178" s="76">
        <v>933.8</v>
      </c>
      <c r="R178" s="217">
        <v>1098</v>
      </c>
    </row>
    <row r="179" spans="1:18" s="3" customFormat="1">
      <c r="A179" s="601"/>
      <c r="B179" s="635"/>
      <c r="C179" s="245" t="s">
        <v>243</v>
      </c>
      <c r="D179" s="653"/>
      <c r="E179" s="604"/>
      <c r="F179" s="703" t="s">
        <v>244</v>
      </c>
      <c r="G179" s="703"/>
      <c r="H179" s="705"/>
      <c r="I179" s="7">
        <v>64.2</v>
      </c>
      <c r="J179" s="7">
        <v>60</v>
      </c>
      <c r="K179" s="7">
        <v>68.099999999999994</v>
      </c>
      <c r="L179" s="7">
        <v>56</v>
      </c>
      <c r="M179" s="10">
        <v>64.400000000000006</v>
      </c>
      <c r="N179" s="9">
        <v>43.7</v>
      </c>
      <c r="O179" s="9">
        <v>16.8</v>
      </c>
      <c r="P179" s="116">
        <v>21</v>
      </c>
      <c r="Q179" s="76">
        <v>29.2</v>
      </c>
      <c r="R179" s="116">
        <v>28.6</v>
      </c>
    </row>
    <row r="180" spans="1:18" s="3" customFormat="1">
      <c r="A180" s="601"/>
      <c r="B180" s="635"/>
      <c r="C180" s="245" t="s">
        <v>245</v>
      </c>
      <c r="D180" s="653"/>
      <c r="E180" s="604"/>
      <c r="F180" s="703" t="s">
        <v>246</v>
      </c>
      <c r="G180" s="703"/>
      <c r="H180" s="705"/>
      <c r="I180" s="7">
        <v>61.8</v>
      </c>
      <c r="J180" s="7">
        <v>55.4</v>
      </c>
      <c r="K180" s="7">
        <v>57</v>
      </c>
      <c r="L180" s="7">
        <v>69.3</v>
      </c>
      <c r="M180" s="10">
        <v>73.900000000000006</v>
      </c>
      <c r="N180" s="9">
        <v>49.5</v>
      </c>
      <c r="O180" s="9">
        <v>16.600000000000001</v>
      </c>
      <c r="P180" s="116">
        <v>16.3</v>
      </c>
      <c r="Q180" s="76">
        <v>31.6</v>
      </c>
      <c r="R180" s="116">
        <v>36.9</v>
      </c>
    </row>
    <row r="181" spans="1:18" s="3" customFormat="1">
      <c r="A181" s="601"/>
      <c r="B181" s="635"/>
      <c r="C181" s="245" t="s">
        <v>247</v>
      </c>
      <c r="D181" s="653"/>
      <c r="E181" s="604"/>
      <c r="F181" s="703" t="s">
        <v>248</v>
      </c>
      <c r="G181" s="703"/>
      <c r="H181" s="705"/>
      <c r="I181" s="7">
        <v>2.7</v>
      </c>
      <c r="J181" s="7">
        <v>2.4</v>
      </c>
      <c r="K181" s="7">
        <v>2.2999999999999998</v>
      </c>
      <c r="L181" s="7">
        <v>2.2999999999999998</v>
      </c>
      <c r="M181" s="10">
        <v>2.1</v>
      </c>
      <c r="N181" s="26">
        <v>15</v>
      </c>
      <c r="O181" s="26">
        <v>15</v>
      </c>
      <c r="P181" s="116">
        <v>14.7</v>
      </c>
      <c r="Q181" s="76">
        <v>14.2</v>
      </c>
      <c r="R181" s="116">
        <v>11.76</v>
      </c>
    </row>
    <row r="182" spans="1:18" s="3" customFormat="1">
      <c r="A182" s="601"/>
      <c r="B182" s="635"/>
      <c r="C182" s="245" t="s">
        <v>249</v>
      </c>
      <c r="D182" s="259" t="s">
        <v>236</v>
      </c>
      <c r="E182" s="604"/>
      <c r="F182" s="703" t="s">
        <v>250</v>
      </c>
      <c r="G182" s="703"/>
      <c r="H182" s="469" t="s">
        <v>238</v>
      </c>
      <c r="I182" s="11">
        <v>147.30000000000001</v>
      </c>
      <c r="J182" s="11">
        <v>1263</v>
      </c>
      <c r="K182" s="11">
        <v>1414.5</v>
      </c>
      <c r="L182" s="11">
        <v>145.9</v>
      </c>
      <c r="M182" s="55">
        <v>228</v>
      </c>
      <c r="N182" s="70">
        <v>93.7</v>
      </c>
      <c r="O182" s="27">
        <v>40</v>
      </c>
      <c r="P182" s="108">
        <v>50.4</v>
      </c>
      <c r="Q182" s="269">
        <v>95.1</v>
      </c>
      <c r="R182" s="108">
        <v>82.1</v>
      </c>
    </row>
    <row r="183" spans="1:18" s="3" customFormat="1">
      <c r="A183" s="601"/>
      <c r="B183" s="635"/>
      <c r="C183" s="239" t="s">
        <v>251</v>
      </c>
      <c r="D183" s="539" t="s">
        <v>140</v>
      </c>
      <c r="E183" s="604"/>
      <c r="F183" s="703" t="s">
        <v>252</v>
      </c>
      <c r="G183" s="703"/>
      <c r="H183" s="469" t="s">
        <v>143</v>
      </c>
      <c r="I183" s="7">
        <v>12</v>
      </c>
      <c r="J183" s="7">
        <v>13.2</v>
      </c>
      <c r="K183" s="7">
        <v>13.2</v>
      </c>
      <c r="L183" s="7">
        <v>19.8</v>
      </c>
      <c r="M183" s="10">
        <v>16.8</v>
      </c>
      <c r="N183" s="9">
        <v>12.6</v>
      </c>
      <c r="O183" s="9">
        <v>8.9</v>
      </c>
      <c r="P183" s="116">
        <v>25.5</v>
      </c>
      <c r="Q183" s="76">
        <v>45.2</v>
      </c>
      <c r="R183" s="116">
        <v>31.9</v>
      </c>
    </row>
    <row r="184" spans="1:18" s="3" customFormat="1">
      <c r="A184" s="601"/>
      <c r="B184" s="635"/>
      <c r="C184" s="239" t="s">
        <v>253</v>
      </c>
      <c r="D184" s="625" t="s">
        <v>236</v>
      </c>
      <c r="E184" s="604"/>
      <c r="F184" s="703" t="s">
        <v>254</v>
      </c>
      <c r="G184" s="703"/>
      <c r="H184" s="705" t="s">
        <v>238</v>
      </c>
      <c r="I184" s="7">
        <v>178.4</v>
      </c>
      <c r="J184" s="7">
        <v>114.6</v>
      </c>
      <c r="K184" s="7">
        <v>130</v>
      </c>
      <c r="L184" s="7">
        <v>231.2</v>
      </c>
      <c r="M184" s="10">
        <v>250.5</v>
      </c>
      <c r="N184" s="9">
        <v>81.8</v>
      </c>
      <c r="O184" s="26">
        <v>158</v>
      </c>
      <c r="P184" s="116">
        <v>185.5</v>
      </c>
      <c r="Q184" s="76">
        <v>233.5</v>
      </c>
      <c r="R184" s="116">
        <v>253.6</v>
      </c>
    </row>
    <row r="185" spans="1:18" s="3" customFormat="1">
      <c r="A185" s="601"/>
      <c r="B185" s="635"/>
      <c r="C185" s="239" t="s">
        <v>255</v>
      </c>
      <c r="D185" s="626"/>
      <c r="E185" s="604"/>
      <c r="F185" s="703" t="s">
        <v>256</v>
      </c>
      <c r="G185" s="703"/>
      <c r="H185" s="705"/>
      <c r="I185" s="61">
        <v>1705.68</v>
      </c>
      <c r="J185" s="61">
        <v>2161.6999999999998</v>
      </c>
      <c r="K185" s="61">
        <v>2192.1999999999998</v>
      </c>
      <c r="L185" s="61">
        <v>2260.84</v>
      </c>
      <c r="M185" s="62">
        <v>3337.7</v>
      </c>
      <c r="N185" s="51">
        <v>3360.98</v>
      </c>
      <c r="O185" s="51">
        <v>4628.3</v>
      </c>
      <c r="P185" s="217">
        <v>4636</v>
      </c>
      <c r="Q185" s="275">
        <v>5686.8</v>
      </c>
      <c r="R185" s="217">
        <v>5584.2</v>
      </c>
    </row>
    <row r="186" spans="1:18" s="3" customFormat="1">
      <c r="A186" s="601"/>
      <c r="B186" s="635"/>
      <c r="C186" s="239" t="s">
        <v>257</v>
      </c>
      <c r="D186" s="539" t="s">
        <v>258</v>
      </c>
      <c r="E186" s="604"/>
      <c r="F186" s="703" t="s">
        <v>259</v>
      </c>
      <c r="G186" s="703"/>
      <c r="H186" s="469" t="s">
        <v>260</v>
      </c>
      <c r="I186" s="7">
        <v>1288.5</v>
      </c>
      <c r="J186" s="7">
        <v>1250.8</v>
      </c>
      <c r="K186" s="7">
        <v>941.9</v>
      </c>
      <c r="L186" s="7">
        <v>696.1</v>
      </c>
      <c r="M186" s="10">
        <v>407.3</v>
      </c>
      <c r="N186" s="9">
        <v>625.6</v>
      </c>
      <c r="O186" s="9">
        <v>878.2</v>
      </c>
      <c r="P186" s="116">
        <v>779.9</v>
      </c>
      <c r="Q186" s="76">
        <v>600.9</v>
      </c>
      <c r="R186" s="217">
        <v>704</v>
      </c>
    </row>
    <row r="187" spans="1:18" s="3" customFormat="1">
      <c r="A187" s="601"/>
      <c r="B187" s="635"/>
      <c r="C187" s="239" t="s">
        <v>261</v>
      </c>
      <c r="D187" s="259" t="s">
        <v>563</v>
      </c>
      <c r="E187" s="604"/>
      <c r="F187" s="703" t="s">
        <v>262</v>
      </c>
      <c r="G187" s="703"/>
      <c r="H187" s="469" t="s">
        <v>263</v>
      </c>
      <c r="I187" s="411">
        <v>42.043667053023697</v>
      </c>
      <c r="J187" s="411">
        <v>55.027700000093098</v>
      </c>
      <c r="K187" s="411">
        <v>72.399770000000004</v>
      </c>
      <c r="L187" s="411">
        <v>63.316572999999998</v>
      </c>
      <c r="M187" s="412">
        <v>70.4529</v>
      </c>
      <c r="N187" s="143">
        <v>69.634889999999999</v>
      </c>
      <c r="O187" s="143">
        <v>63.28519</v>
      </c>
      <c r="P187" s="108">
        <v>86.6</v>
      </c>
      <c r="Q187" s="279">
        <v>135</v>
      </c>
      <c r="R187" s="216">
        <v>165.1</v>
      </c>
    </row>
    <row r="188" spans="1:18" s="3" customFormat="1">
      <c r="A188" s="601"/>
      <c r="B188" s="635"/>
      <c r="C188" s="245" t="s">
        <v>264</v>
      </c>
      <c r="D188" s="653" t="s">
        <v>236</v>
      </c>
      <c r="E188" s="604"/>
      <c r="F188" s="703" t="s">
        <v>265</v>
      </c>
      <c r="G188" s="703"/>
      <c r="H188" s="705" t="s">
        <v>238</v>
      </c>
      <c r="I188" s="7">
        <v>90.2</v>
      </c>
      <c r="J188" s="7">
        <v>10</v>
      </c>
      <c r="K188" s="7">
        <v>11.6</v>
      </c>
      <c r="L188" s="7">
        <v>9.9</v>
      </c>
      <c r="M188" s="10">
        <v>6.7</v>
      </c>
      <c r="N188" s="9">
        <v>0.4</v>
      </c>
      <c r="O188" s="409" t="s">
        <v>465</v>
      </c>
      <c r="P188" s="116">
        <v>2</v>
      </c>
      <c r="Q188" s="76">
        <v>7.4</v>
      </c>
      <c r="R188" s="409" t="s">
        <v>465</v>
      </c>
    </row>
    <row r="189" spans="1:18" s="3" customFormat="1">
      <c r="A189" s="601"/>
      <c r="B189" s="635"/>
      <c r="C189" s="239" t="s">
        <v>266</v>
      </c>
      <c r="D189" s="653"/>
      <c r="E189" s="604"/>
      <c r="F189" s="703" t="s">
        <v>267</v>
      </c>
      <c r="G189" s="703"/>
      <c r="H189" s="705"/>
      <c r="I189" s="7">
        <v>824.7</v>
      </c>
      <c r="J189" s="7">
        <v>874.3</v>
      </c>
      <c r="K189" s="7">
        <v>417</v>
      </c>
      <c r="L189" s="7">
        <v>521.79999999999995</v>
      </c>
      <c r="M189" s="10">
        <v>633.20000000000005</v>
      </c>
      <c r="N189" s="9">
        <v>754.5</v>
      </c>
      <c r="O189" s="9">
        <v>776.3</v>
      </c>
      <c r="P189" s="116">
        <v>1101.8</v>
      </c>
      <c r="Q189" s="76">
        <v>1160.3</v>
      </c>
      <c r="R189" s="217">
        <v>774</v>
      </c>
    </row>
    <row r="190" spans="1:18" s="3" customFormat="1">
      <c r="A190" s="601"/>
      <c r="B190" s="635"/>
      <c r="C190" s="239" t="s">
        <v>268</v>
      </c>
      <c r="D190" s="259" t="s">
        <v>269</v>
      </c>
      <c r="E190" s="604"/>
      <c r="F190" s="703" t="s">
        <v>270</v>
      </c>
      <c r="G190" s="703"/>
      <c r="H190" s="469" t="s">
        <v>271</v>
      </c>
      <c r="I190" s="7">
        <v>15.3</v>
      </c>
      <c r="J190" s="7">
        <v>25.8</v>
      </c>
      <c r="K190" s="7">
        <v>8.1999999999999993</v>
      </c>
      <c r="L190" s="7">
        <v>14.7</v>
      </c>
      <c r="M190" s="10">
        <v>18.5</v>
      </c>
      <c r="N190" s="26">
        <v>23</v>
      </c>
      <c r="O190" s="9">
        <v>12.2</v>
      </c>
      <c r="P190" s="116">
        <v>30.2</v>
      </c>
      <c r="Q190" s="76">
        <v>9.4</v>
      </c>
      <c r="R190" s="116">
        <v>9.9</v>
      </c>
    </row>
    <row r="191" spans="1:18" s="3" customFormat="1">
      <c r="A191" s="601"/>
      <c r="B191" s="635"/>
      <c r="C191" s="239" t="s">
        <v>272</v>
      </c>
      <c r="D191" s="539" t="s">
        <v>140</v>
      </c>
      <c r="E191" s="604"/>
      <c r="F191" s="703" t="s">
        <v>273</v>
      </c>
      <c r="G191" s="703"/>
      <c r="H191" s="469" t="s">
        <v>143</v>
      </c>
      <c r="I191" s="7">
        <v>2.2999999999999998</v>
      </c>
      <c r="J191" s="7">
        <v>1.8</v>
      </c>
      <c r="K191" s="7">
        <v>1.1000000000000001</v>
      </c>
      <c r="L191" s="7">
        <v>0.9</v>
      </c>
      <c r="M191" s="10">
        <v>1.4</v>
      </c>
      <c r="N191" s="9">
        <v>1.8</v>
      </c>
      <c r="O191" s="26">
        <v>7</v>
      </c>
      <c r="P191" s="116">
        <v>8.6999999999999993</v>
      </c>
      <c r="Q191" s="76">
        <v>3.3</v>
      </c>
      <c r="R191" s="116">
        <v>3.4</v>
      </c>
    </row>
    <row r="192" spans="1:18" s="3" customFormat="1" ht="15">
      <c r="A192" s="601"/>
      <c r="B192" s="635"/>
      <c r="C192" s="239" t="s">
        <v>274</v>
      </c>
      <c r="D192" s="259" t="s">
        <v>275</v>
      </c>
      <c r="E192" s="604"/>
      <c r="F192" s="703" t="s">
        <v>276</v>
      </c>
      <c r="G192" s="703"/>
      <c r="H192" s="469" t="s">
        <v>277</v>
      </c>
      <c r="I192" s="7">
        <v>609.6</v>
      </c>
      <c r="J192" s="7">
        <v>850.8</v>
      </c>
      <c r="K192" s="7">
        <v>915.8</v>
      </c>
      <c r="L192" s="7">
        <v>852.9</v>
      </c>
      <c r="M192" s="10">
        <v>743.6</v>
      </c>
      <c r="N192" s="9">
        <v>680.1</v>
      </c>
      <c r="O192" s="9">
        <v>439.1</v>
      </c>
      <c r="P192" s="116">
        <v>497.9</v>
      </c>
      <c r="Q192" s="76">
        <v>528.20000000000005</v>
      </c>
      <c r="R192" s="116">
        <v>478.3</v>
      </c>
    </row>
    <row r="193" spans="1:18" s="3" customFormat="1">
      <c r="A193" s="601"/>
      <c r="B193" s="635"/>
      <c r="C193" s="245" t="s">
        <v>278</v>
      </c>
      <c r="D193" s="539" t="s">
        <v>279</v>
      </c>
      <c r="E193" s="604"/>
      <c r="F193" s="703" t="s">
        <v>280</v>
      </c>
      <c r="G193" s="703"/>
      <c r="H193" s="469" t="s">
        <v>281</v>
      </c>
      <c r="I193" s="7">
        <v>801.1</v>
      </c>
      <c r="J193" s="7">
        <v>853.5</v>
      </c>
      <c r="K193" s="7">
        <v>795.6</v>
      </c>
      <c r="L193" s="7">
        <v>932.9</v>
      </c>
      <c r="M193" s="10">
        <v>954.4</v>
      </c>
      <c r="N193" s="9">
        <v>829.3</v>
      </c>
      <c r="O193" s="9">
        <v>812.5</v>
      </c>
      <c r="P193" s="116">
        <v>1008.4</v>
      </c>
      <c r="Q193" s="76">
        <v>1461.3</v>
      </c>
      <c r="R193" s="116">
        <v>1729.6</v>
      </c>
    </row>
    <row r="194" spans="1:18" s="3" customFormat="1">
      <c r="A194" s="601"/>
      <c r="B194" s="635"/>
      <c r="C194" s="239" t="s">
        <v>282</v>
      </c>
      <c r="D194" s="259" t="s">
        <v>269</v>
      </c>
      <c r="E194" s="604"/>
      <c r="F194" s="703" t="s">
        <v>283</v>
      </c>
      <c r="G194" s="703"/>
      <c r="H194" s="469" t="s">
        <v>271</v>
      </c>
      <c r="I194" s="186">
        <v>104.48</v>
      </c>
      <c r="J194" s="186">
        <v>208</v>
      </c>
      <c r="K194" s="186">
        <v>219.4</v>
      </c>
      <c r="L194" s="186">
        <v>142</v>
      </c>
      <c r="M194" s="187">
        <v>127.9</v>
      </c>
      <c r="N194" s="136">
        <v>125.6</v>
      </c>
      <c r="O194" s="136">
        <v>89.4</v>
      </c>
      <c r="P194" s="116">
        <v>114.9</v>
      </c>
      <c r="Q194" s="76">
        <v>112.1</v>
      </c>
      <c r="R194" s="116">
        <v>187.4</v>
      </c>
    </row>
    <row r="195" spans="1:18" s="3" customFormat="1">
      <c r="A195" s="601"/>
      <c r="B195" s="635"/>
      <c r="C195" s="239" t="s">
        <v>284</v>
      </c>
      <c r="D195" s="539" t="s">
        <v>285</v>
      </c>
      <c r="E195" s="604"/>
      <c r="F195" s="703" t="s">
        <v>286</v>
      </c>
      <c r="G195" s="703"/>
      <c r="H195" s="469" t="s">
        <v>287</v>
      </c>
      <c r="I195" s="186">
        <v>19.193999999999999</v>
      </c>
      <c r="J195" s="186">
        <v>25.175999999999998</v>
      </c>
      <c r="K195" s="186">
        <v>22.065999999999999</v>
      </c>
      <c r="L195" s="186">
        <v>15.188000000000001</v>
      </c>
      <c r="M195" s="187">
        <v>7.9569999999999999</v>
      </c>
      <c r="N195" s="136">
        <v>12.036</v>
      </c>
      <c r="O195" s="136">
        <v>0.5</v>
      </c>
      <c r="P195" s="116">
        <v>0.3</v>
      </c>
      <c r="Q195" s="76">
        <v>0.4</v>
      </c>
      <c r="R195" s="116">
        <v>0.6</v>
      </c>
    </row>
    <row r="196" spans="1:18" s="3" customFormat="1">
      <c r="A196" s="601"/>
      <c r="B196" s="635"/>
      <c r="C196" s="239" t="s">
        <v>288</v>
      </c>
      <c r="D196" s="259" t="s">
        <v>285</v>
      </c>
      <c r="E196" s="604"/>
      <c r="F196" s="703" t="s">
        <v>289</v>
      </c>
      <c r="G196" s="703"/>
      <c r="H196" s="469" t="s">
        <v>287</v>
      </c>
      <c r="I196" s="186">
        <v>2.214</v>
      </c>
      <c r="J196" s="186">
        <v>2.9169999999999998</v>
      </c>
      <c r="K196" s="186">
        <v>9.9459999999999997</v>
      </c>
      <c r="L196" s="186">
        <v>10.375999999999999</v>
      </c>
      <c r="M196" s="187">
        <v>39.701999999999998</v>
      </c>
      <c r="N196" s="136">
        <v>49.887</v>
      </c>
      <c r="O196" s="136">
        <v>34.14</v>
      </c>
      <c r="P196" s="116">
        <v>42.3</v>
      </c>
      <c r="Q196" s="76">
        <v>44.4</v>
      </c>
      <c r="R196" s="116">
        <v>42.8</v>
      </c>
    </row>
    <row r="197" spans="1:18" s="3" customFormat="1">
      <c r="A197" s="601"/>
      <c r="B197" s="635"/>
      <c r="C197" s="239" t="s">
        <v>290</v>
      </c>
      <c r="D197" s="653" t="s">
        <v>291</v>
      </c>
      <c r="E197" s="604"/>
      <c r="F197" s="703" t="s">
        <v>292</v>
      </c>
      <c r="G197" s="703"/>
      <c r="H197" s="705" t="s">
        <v>281</v>
      </c>
      <c r="I197" s="7">
        <v>5.6</v>
      </c>
      <c r="J197" s="7">
        <v>5.3</v>
      </c>
      <c r="K197" s="7">
        <v>9.6999999999999993</v>
      </c>
      <c r="L197" s="7">
        <v>5.7</v>
      </c>
      <c r="M197" s="10">
        <v>8</v>
      </c>
      <c r="N197" s="9">
        <v>7.3</v>
      </c>
      <c r="O197" s="9">
        <v>10.9</v>
      </c>
      <c r="P197" s="116">
        <v>16.8</v>
      </c>
      <c r="Q197" s="76">
        <v>7.7</v>
      </c>
      <c r="R197" s="116">
        <v>8.6</v>
      </c>
    </row>
    <row r="198" spans="1:18" s="3" customFormat="1">
      <c r="A198" s="601"/>
      <c r="B198" s="635"/>
      <c r="C198" s="239" t="s">
        <v>293</v>
      </c>
      <c r="D198" s="626"/>
      <c r="E198" s="604"/>
      <c r="F198" s="703" t="s">
        <v>294</v>
      </c>
      <c r="G198" s="703"/>
      <c r="H198" s="705"/>
      <c r="I198" s="11">
        <v>16.600000000000001</v>
      </c>
      <c r="J198" s="11">
        <v>22.5</v>
      </c>
      <c r="K198" s="11">
        <v>9</v>
      </c>
      <c r="L198" s="11">
        <v>16.8</v>
      </c>
      <c r="M198" s="55">
        <v>14.1</v>
      </c>
      <c r="N198" s="70">
        <v>10.199999999999999</v>
      </c>
      <c r="O198" s="70">
        <v>9.1999999999999993</v>
      </c>
      <c r="P198" s="108">
        <v>17.899999999999999</v>
      </c>
      <c r="Q198" s="269">
        <v>9.9</v>
      </c>
      <c r="R198" s="108">
        <v>12.9</v>
      </c>
    </row>
    <row r="199" spans="1:18" s="3" customFormat="1">
      <c r="A199" s="601"/>
      <c r="B199" s="635"/>
      <c r="C199" s="239" t="s">
        <v>295</v>
      </c>
      <c r="D199" s="539" t="s">
        <v>296</v>
      </c>
      <c r="E199" s="604"/>
      <c r="F199" s="703" t="s">
        <v>297</v>
      </c>
      <c r="G199" s="703"/>
      <c r="H199" s="469" t="s">
        <v>296</v>
      </c>
      <c r="I199" s="61">
        <v>4312.8</v>
      </c>
      <c r="J199" s="61">
        <v>4536.3999999999996</v>
      </c>
      <c r="K199" s="61">
        <v>4815.6000000000004</v>
      </c>
      <c r="L199" s="61">
        <v>5019.5</v>
      </c>
      <c r="M199" s="62">
        <v>5376</v>
      </c>
      <c r="N199" s="51">
        <v>5513</v>
      </c>
      <c r="O199" s="51">
        <v>5667.1</v>
      </c>
      <c r="P199" s="217">
        <v>6027.3</v>
      </c>
      <c r="Q199" s="275">
        <v>6535.3</v>
      </c>
      <c r="R199" s="217">
        <v>6900.4</v>
      </c>
    </row>
    <row r="200" spans="1:18" s="3" customFormat="1">
      <c r="A200" s="601"/>
      <c r="B200" s="635"/>
      <c r="C200" s="239" t="s">
        <v>298</v>
      </c>
      <c r="D200" s="259" t="s">
        <v>299</v>
      </c>
      <c r="E200" s="604"/>
      <c r="F200" s="703" t="s">
        <v>300</v>
      </c>
      <c r="G200" s="703"/>
      <c r="H200" s="469" t="s">
        <v>301</v>
      </c>
      <c r="I200" s="61">
        <v>8362.5</v>
      </c>
      <c r="J200" s="61">
        <v>8682.9</v>
      </c>
      <c r="K200" s="61">
        <v>9321.7999999999993</v>
      </c>
      <c r="L200" s="61">
        <v>9511.7000000000007</v>
      </c>
      <c r="M200" s="62">
        <v>10032.299999999999</v>
      </c>
      <c r="N200" s="51">
        <v>10679.5</v>
      </c>
      <c r="O200" s="51">
        <v>10799</v>
      </c>
      <c r="P200" s="217">
        <v>11296.4</v>
      </c>
      <c r="Q200" s="275">
        <v>12504.8</v>
      </c>
      <c r="R200" s="217">
        <v>13277.3</v>
      </c>
    </row>
    <row r="201" spans="1:18" s="3" customFormat="1" ht="18.75" customHeight="1">
      <c r="A201" s="602"/>
      <c r="B201" s="636"/>
      <c r="C201" s="245" t="s">
        <v>302</v>
      </c>
      <c r="D201" s="322" t="s">
        <v>564</v>
      </c>
      <c r="E201" s="605"/>
      <c r="F201" s="703" t="s">
        <v>303</v>
      </c>
      <c r="G201" s="703"/>
      <c r="H201" s="469" t="s">
        <v>304</v>
      </c>
      <c r="I201" s="13">
        <v>61.7</v>
      </c>
      <c r="J201" s="12">
        <v>62</v>
      </c>
      <c r="K201" s="12">
        <v>62.8</v>
      </c>
      <c r="L201" s="12">
        <v>64.599999999999994</v>
      </c>
      <c r="M201" s="55">
        <v>65.5</v>
      </c>
      <c r="N201" s="9">
        <v>62.6</v>
      </c>
      <c r="O201" s="27">
        <v>61</v>
      </c>
      <c r="P201" s="108">
        <v>62.7</v>
      </c>
      <c r="Q201" s="269">
        <v>63.1</v>
      </c>
      <c r="R201" s="108">
        <v>63.4</v>
      </c>
    </row>
    <row r="202" spans="1:18" s="3" customFormat="1">
      <c r="A202" s="600">
        <v>29</v>
      </c>
      <c r="B202" s="634" t="s">
        <v>506</v>
      </c>
      <c r="C202" s="239" t="s">
        <v>305</v>
      </c>
      <c r="D202" s="625" t="s">
        <v>565</v>
      </c>
      <c r="E202" s="740" t="s">
        <v>306</v>
      </c>
      <c r="F202" s="703" t="s">
        <v>307</v>
      </c>
      <c r="G202" s="703"/>
      <c r="H202" s="734" t="s">
        <v>308</v>
      </c>
      <c r="I202" s="5">
        <v>12.1</v>
      </c>
      <c r="J202" s="5">
        <v>16.3</v>
      </c>
      <c r="K202" s="5">
        <v>15.7</v>
      </c>
      <c r="L202" s="5">
        <v>14.6</v>
      </c>
      <c r="M202" s="63">
        <v>17.399999999999999</v>
      </c>
      <c r="N202" s="52">
        <v>13.5</v>
      </c>
      <c r="O202" s="52">
        <v>16.600000000000001</v>
      </c>
      <c r="P202" s="211">
        <v>19.2</v>
      </c>
      <c r="Q202" s="229">
        <v>21.9695</v>
      </c>
      <c r="R202" s="116">
        <v>23.602</v>
      </c>
    </row>
    <row r="203" spans="1:18" s="3" customFormat="1">
      <c r="A203" s="601"/>
      <c r="B203" s="635"/>
      <c r="C203" s="245" t="s">
        <v>309</v>
      </c>
      <c r="D203" s="653"/>
      <c r="E203" s="741"/>
      <c r="F203" s="743" t="s">
        <v>11</v>
      </c>
      <c r="G203" s="467" t="s">
        <v>310</v>
      </c>
      <c r="H203" s="607"/>
      <c r="I203" s="7">
        <v>10.3</v>
      </c>
      <c r="J203" s="7">
        <v>11.4</v>
      </c>
      <c r="K203" s="7">
        <v>12.1</v>
      </c>
      <c r="L203" s="7">
        <v>12.1</v>
      </c>
      <c r="M203" s="10">
        <v>12.5</v>
      </c>
      <c r="N203" s="9">
        <v>11.5</v>
      </c>
      <c r="O203" s="9">
        <v>12.4</v>
      </c>
      <c r="P203" s="116">
        <v>13.5</v>
      </c>
      <c r="Q203" s="76">
        <v>15.3</v>
      </c>
      <c r="R203" s="116">
        <v>17.384</v>
      </c>
    </row>
    <row r="204" spans="1:18" s="3" customFormat="1">
      <c r="A204" s="601"/>
      <c r="B204" s="635"/>
      <c r="C204" s="239" t="s">
        <v>586</v>
      </c>
      <c r="D204" s="539"/>
      <c r="E204" s="741"/>
      <c r="F204" s="744"/>
      <c r="G204" s="467" t="s">
        <v>315</v>
      </c>
      <c r="H204" s="608"/>
      <c r="I204" s="359">
        <v>1.83395</v>
      </c>
      <c r="J204" s="359">
        <v>4.9102899999999998</v>
      </c>
      <c r="K204" s="359">
        <v>3.5038800000000001</v>
      </c>
      <c r="L204" s="359">
        <v>2.55579</v>
      </c>
      <c r="M204" s="410">
        <v>4.9364300000000005</v>
      </c>
      <c r="N204" s="27">
        <v>2.3740000000000001</v>
      </c>
      <c r="O204" s="27">
        <v>4.2362000000000002</v>
      </c>
      <c r="P204" s="329">
        <v>5.6612999999999998</v>
      </c>
      <c r="Q204" s="325">
        <v>6.6406099999999997</v>
      </c>
      <c r="R204" s="329">
        <v>6.2037800000000001</v>
      </c>
    </row>
    <row r="205" spans="1:18" s="3" customFormat="1">
      <c r="A205" s="601"/>
      <c r="B205" s="635"/>
      <c r="C205" s="239" t="s">
        <v>311</v>
      </c>
      <c r="D205" s="625" t="s">
        <v>566</v>
      </c>
      <c r="E205" s="741"/>
      <c r="F205" s="703" t="s">
        <v>312</v>
      </c>
      <c r="G205" s="703"/>
      <c r="H205" s="705" t="s">
        <v>313</v>
      </c>
      <c r="I205" s="45">
        <v>3607.4</v>
      </c>
      <c r="J205" s="45">
        <v>4695.7</v>
      </c>
      <c r="K205" s="45">
        <v>4972.3999999999996</v>
      </c>
      <c r="L205" s="45">
        <v>4604.2</v>
      </c>
      <c r="M205" s="44">
        <v>5235.3999999999996</v>
      </c>
      <c r="N205" s="232">
        <v>4931.5999999999995</v>
      </c>
      <c r="O205" s="232">
        <v>4988.5345870000001</v>
      </c>
      <c r="P205" s="231">
        <v>5434.6612370000012</v>
      </c>
      <c r="Q205" s="281">
        <v>6598.08</v>
      </c>
      <c r="R205" s="231">
        <v>7146.196312</v>
      </c>
    </row>
    <row r="206" spans="1:18" s="3" customFormat="1">
      <c r="A206" s="601"/>
      <c r="B206" s="635"/>
      <c r="C206" s="239" t="s">
        <v>309</v>
      </c>
      <c r="D206" s="653"/>
      <c r="E206" s="741"/>
      <c r="F206" s="743" t="s">
        <v>11</v>
      </c>
      <c r="G206" s="467" t="s">
        <v>310</v>
      </c>
      <c r="H206" s="705"/>
      <c r="I206" s="61">
        <v>1220</v>
      </c>
      <c r="J206" s="61">
        <v>1399.7</v>
      </c>
      <c r="K206" s="61">
        <v>1485.4</v>
      </c>
      <c r="L206" s="61">
        <v>1394.5</v>
      </c>
      <c r="M206" s="62">
        <v>1194.5</v>
      </c>
      <c r="N206" s="232">
        <v>996.7</v>
      </c>
      <c r="O206" s="232">
        <v>955.5</v>
      </c>
      <c r="P206" s="231">
        <v>973.2</v>
      </c>
      <c r="Q206" s="282">
        <v>993.7</v>
      </c>
      <c r="R206" s="232">
        <v>1111.4855000000002</v>
      </c>
    </row>
    <row r="207" spans="1:18" s="3" customFormat="1">
      <c r="A207" s="601"/>
      <c r="B207" s="635"/>
      <c r="C207" s="239" t="s">
        <v>314</v>
      </c>
      <c r="D207" s="653"/>
      <c r="E207" s="741"/>
      <c r="F207" s="745"/>
      <c r="G207" s="467" t="s">
        <v>315</v>
      </c>
      <c r="H207" s="705"/>
      <c r="I207" s="61">
        <v>1480.2</v>
      </c>
      <c r="J207" s="61">
        <v>2321.8000000000002</v>
      </c>
      <c r="K207" s="61">
        <v>2263.1</v>
      </c>
      <c r="L207" s="61">
        <v>1897.5</v>
      </c>
      <c r="M207" s="62">
        <v>2793</v>
      </c>
      <c r="N207" s="232">
        <v>1940.5</v>
      </c>
      <c r="O207" s="232">
        <v>1959.9</v>
      </c>
      <c r="P207" s="231">
        <v>2040.9</v>
      </c>
      <c r="Q207" s="282">
        <v>2919.9</v>
      </c>
      <c r="R207" s="232">
        <v>2925.09</v>
      </c>
    </row>
    <row r="208" spans="1:18" s="3" customFormat="1">
      <c r="A208" s="601"/>
      <c r="B208" s="635"/>
      <c r="C208" s="239" t="s">
        <v>316</v>
      </c>
      <c r="D208" s="626"/>
      <c r="E208" s="741"/>
      <c r="F208" s="744"/>
      <c r="G208" s="467" t="s">
        <v>317</v>
      </c>
      <c r="H208" s="705"/>
      <c r="I208" s="64">
        <v>907.2</v>
      </c>
      <c r="J208" s="64">
        <v>973.9</v>
      </c>
      <c r="K208" s="64">
        <v>1223.0999999999999</v>
      </c>
      <c r="L208" s="64">
        <v>1311.8</v>
      </c>
      <c r="M208" s="62">
        <v>1247.0999999999999</v>
      </c>
      <c r="N208" s="232">
        <v>1993.5</v>
      </c>
      <c r="O208" s="232">
        <v>2072.4345870000002</v>
      </c>
      <c r="P208" s="231">
        <v>2420.171237</v>
      </c>
      <c r="Q208" s="282">
        <v>2684.2</v>
      </c>
      <c r="R208" s="232">
        <v>3109.4308120000001</v>
      </c>
    </row>
    <row r="209" spans="1:18" s="3" customFormat="1">
      <c r="A209" s="601"/>
      <c r="B209" s="635"/>
      <c r="C209" s="239" t="s">
        <v>318</v>
      </c>
      <c r="D209" s="625" t="s">
        <v>319</v>
      </c>
      <c r="E209" s="741"/>
      <c r="F209" s="703" t="s">
        <v>320</v>
      </c>
      <c r="G209" s="703"/>
      <c r="H209" s="705" t="s">
        <v>321</v>
      </c>
      <c r="I209" s="5">
        <v>254.5</v>
      </c>
      <c r="J209" s="5">
        <v>312.5</v>
      </c>
      <c r="K209" s="5">
        <v>345.5</v>
      </c>
      <c r="L209" s="5">
        <v>384.9</v>
      </c>
      <c r="M209" s="63">
        <v>437.7</v>
      </c>
      <c r="N209" s="100">
        <v>482</v>
      </c>
      <c r="O209" s="52">
        <v>499.2</v>
      </c>
      <c r="P209" s="211">
        <v>536.4</v>
      </c>
      <c r="Q209" s="229">
        <v>585.4</v>
      </c>
      <c r="R209" s="211">
        <v>614.75300000000004</v>
      </c>
    </row>
    <row r="210" spans="1:18" s="3" customFormat="1">
      <c r="A210" s="601"/>
      <c r="B210" s="635"/>
      <c r="C210" s="239" t="s">
        <v>322</v>
      </c>
      <c r="D210" s="626"/>
      <c r="E210" s="741"/>
      <c r="F210" s="337" t="s">
        <v>11</v>
      </c>
      <c r="G210" s="467" t="s">
        <v>323</v>
      </c>
      <c r="H210" s="705"/>
      <c r="I210" s="13">
        <v>172.6</v>
      </c>
      <c r="J210" s="12">
        <v>208.5</v>
      </c>
      <c r="K210" s="12">
        <v>228.7</v>
      </c>
      <c r="L210" s="12">
        <v>259.3</v>
      </c>
      <c r="M210" s="55">
        <v>303.7</v>
      </c>
      <c r="N210" s="70">
        <v>343.3</v>
      </c>
      <c r="O210" s="70">
        <v>360.5</v>
      </c>
      <c r="P210" s="108">
        <v>388.4</v>
      </c>
      <c r="Q210" s="269">
        <v>426.1</v>
      </c>
      <c r="R210" s="108">
        <v>451.05799999999999</v>
      </c>
    </row>
    <row r="211" spans="1:18" s="3" customFormat="1">
      <c r="A211" s="601"/>
      <c r="B211" s="635"/>
      <c r="C211" s="239" t="s">
        <v>324</v>
      </c>
      <c r="D211" s="653" t="s">
        <v>325</v>
      </c>
      <c r="E211" s="741"/>
      <c r="F211" s="703" t="s">
        <v>326</v>
      </c>
      <c r="G211" s="703"/>
      <c r="H211" s="705" t="s">
        <v>327</v>
      </c>
      <c r="I211" s="65">
        <v>6.73</v>
      </c>
      <c r="J211" s="65">
        <v>7.63</v>
      </c>
      <c r="K211" s="65">
        <v>7.65</v>
      </c>
      <c r="L211" s="65">
        <v>8.8800000000000008</v>
      </c>
      <c r="M211" s="66">
        <v>9.43</v>
      </c>
      <c r="N211" s="9">
        <v>9.81</v>
      </c>
      <c r="O211" s="9">
        <v>10.130000000000001</v>
      </c>
      <c r="P211" s="116">
        <v>10.36</v>
      </c>
      <c r="Q211" s="76">
        <v>10.8</v>
      </c>
      <c r="R211" s="116">
        <v>11.593400000000001</v>
      </c>
    </row>
    <row r="212" spans="1:18" s="3" customFormat="1">
      <c r="A212" s="602"/>
      <c r="B212" s="636"/>
      <c r="C212" s="239" t="s">
        <v>328</v>
      </c>
      <c r="D212" s="626"/>
      <c r="E212" s="742"/>
      <c r="F212" s="337" t="s">
        <v>11</v>
      </c>
      <c r="G212" s="467" t="s">
        <v>329</v>
      </c>
      <c r="H212" s="705"/>
      <c r="I212" s="68">
        <v>3.02</v>
      </c>
      <c r="J212" s="67">
        <v>4.0599999999999996</v>
      </c>
      <c r="K212" s="67">
        <v>4.08</v>
      </c>
      <c r="L212" s="67">
        <v>5.84</v>
      </c>
      <c r="M212" s="69">
        <v>6.46</v>
      </c>
      <c r="N212" s="70">
        <v>7.13</v>
      </c>
      <c r="O212" s="70">
        <v>7.46</v>
      </c>
      <c r="P212" s="218">
        <v>8.43</v>
      </c>
      <c r="Q212" s="269">
        <v>9</v>
      </c>
      <c r="R212" s="116">
        <v>9.7799999999999994</v>
      </c>
    </row>
    <row r="213" spans="1:18" s="3" customFormat="1">
      <c r="A213" s="600">
        <v>30</v>
      </c>
      <c r="B213" s="634" t="s">
        <v>496</v>
      </c>
      <c r="C213" s="256" t="s">
        <v>330</v>
      </c>
      <c r="D213" s="625" t="s">
        <v>331</v>
      </c>
      <c r="E213" s="702" t="s">
        <v>332</v>
      </c>
      <c r="F213" s="703" t="s">
        <v>333</v>
      </c>
      <c r="G213" s="703"/>
      <c r="H213" s="705" t="s">
        <v>334</v>
      </c>
      <c r="I213" s="190">
        <v>52</v>
      </c>
      <c r="J213" s="190">
        <v>49</v>
      </c>
      <c r="K213" s="190">
        <v>56</v>
      </c>
      <c r="L213" s="190">
        <v>75</v>
      </c>
      <c r="M213" s="191">
        <v>79</v>
      </c>
      <c r="N213" s="192">
        <v>87</v>
      </c>
      <c r="O213" s="193">
        <v>95</v>
      </c>
      <c r="P213" s="213">
        <v>101</v>
      </c>
      <c r="Q213" s="274">
        <v>105</v>
      </c>
      <c r="R213" s="213">
        <v>111</v>
      </c>
    </row>
    <row r="214" spans="1:18" s="3" customFormat="1">
      <c r="A214" s="601"/>
      <c r="B214" s="635"/>
      <c r="C214" s="239" t="s">
        <v>335</v>
      </c>
      <c r="D214" s="653"/>
      <c r="E214" s="702"/>
      <c r="F214" s="703" t="s">
        <v>336</v>
      </c>
      <c r="G214" s="703"/>
      <c r="H214" s="705"/>
      <c r="I214" s="194">
        <v>136</v>
      </c>
      <c r="J214" s="194">
        <v>157</v>
      </c>
      <c r="K214" s="194">
        <v>175</v>
      </c>
      <c r="L214" s="194">
        <v>181</v>
      </c>
      <c r="M214" s="195">
        <v>182</v>
      </c>
      <c r="N214" s="192">
        <v>196</v>
      </c>
      <c r="O214" s="192">
        <v>197</v>
      </c>
      <c r="P214" s="217">
        <v>199</v>
      </c>
      <c r="Q214" s="275">
        <v>202</v>
      </c>
      <c r="R214" s="217">
        <v>208</v>
      </c>
    </row>
    <row r="215" spans="1:18" s="3" customFormat="1">
      <c r="A215" s="601"/>
      <c r="B215" s="635"/>
      <c r="C215" s="239" t="s">
        <v>650</v>
      </c>
      <c r="D215" s="259" t="s">
        <v>70</v>
      </c>
      <c r="E215" s="702"/>
      <c r="F215" s="703" t="s">
        <v>649</v>
      </c>
      <c r="G215" s="703"/>
      <c r="H215" s="469" t="s">
        <v>10</v>
      </c>
      <c r="I215" s="196">
        <v>2532.9</v>
      </c>
      <c r="J215" s="196">
        <v>2942.3</v>
      </c>
      <c r="K215" s="196">
        <v>3426.1</v>
      </c>
      <c r="L215" s="196">
        <v>4247.3999999999996</v>
      </c>
      <c r="M215" s="195">
        <v>4971.7</v>
      </c>
      <c r="N215" s="197">
        <v>5564.1</v>
      </c>
      <c r="O215" s="197">
        <v>5204.7</v>
      </c>
      <c r="P215" s="217">
        <v>5414.5</v>
      </c>
      <c r="Q215" s="275">
        <v>5867.6</v>
      </c>
      <c r="R215" s="217">
        <v>6214.7</v>
      </c>
    </row>
    <row r="216" spans="1:18" s="3" customFormat="1">
      <c r="A216" s="601"/>
      <c r="B216" s="635"/>
      <c r="C216" s="239" t="s">
        <v>337</v>
      </c>
      <c r="D216" s="259" t="s">
        <v>338</v>
      </c>
      <c r="E216" s="702"/>
      <c r="F216" s="703" t="s">
        <v>339</v>
      </c>
      <c r="G216" s="703"/>
      <c r="H216" s="469" t="s">
        <v>340</v>
      </c>
      <c r="I216" s="194">
        <v>77</v>
      </c>
      <c r="J216" s="194">
        <v>85</v>
      </c>
      <c r="K216" s="194">
        <v>67</v>
      </c>
      <c r="L216" s="194">
        <v>55</v>
      </c>
      <c r="M216" s="195">
        <v>59</v>
      </c>
      <c r="N216" s="192">
        <v>66</v>
      </c>
      <c r="O216" s="192">
        <v>60</v>
      </c>
      <c r="P216" s="217">
        <v>75</v>
      </c>
      <c r="Q216" s="275">
        <v>72</v>
      </c>
      <c r="R216" s="217">
        <v>64</v>
      </c>
    </row>
    <row r="217" spans="1:18" s="3" customFormat="1" ht="25.5">
      <c r="A217" s="601"/>
      <c r="B217" s="635"/>
      <c r="C217" s="239" t="s">
        <v>341</v>
      </c>
      <c r="D217" s="653" t="s">
        <v>70</v>
      </c>
      <c r="E217" s="702"/>
      <c r="F217" s="703" t="s">
        <v>342</v>
      </c>
      <c r="G217" s="703"/>
      <c r="H217" s="469" t="s">
        <v>10</v>
      </c>
      <c r="I217" s="196">
        <v>199.8</v>
      </c>
      <c r="J217" s="196">
        <v>457.6</v>
      </c>
      <c r="K217" s="196">
        <v>695.6</v>
      </c>
      <c r="L217" s="196">
        <v>762.2</v>
      </c>
      <c r="M217" s="195">
        <v>1862.7</v>
      </c>
      <c r="N217" s="197">
        <v>2430</v>
      </c>
      <c r="O217" s="197">
        <v>2872.7</v>
      </c>
      <c r="P217" s="217">
        <v>3587.9</v>
      </c>
      <c r="Q217" s="275">
        <v>4295.3999999999996</v>
      </c>
      <c r="R217" s="217">
        <v>5450.6</v>
      </c>
    </row>
    <row r="218" spans="1:18" s="3" customFormat="1">
      <c r="A218" s="602"/>
      <c r="B218" s="636"/>
      <c r="C218" s="239" t="s">
        <v>343</v>
      </c>
      <c r="D218" s="626"/>
      <c r="E218" s="702"/>
      <c r="F218" s="703" t="s">
        <v>344</v>
      </c>
      <c r="G218" s="703"/>
      <c r="H218" s="469" t="s">
        <v>345</v>
      </c>
      <c r="I218" s="199">
        <v>178.9</v>
      </c>
      <c r="J218" s="200">
        <v>293.10000000000002</v>
      </c>
      <c r="K218" s="200">
        <v>452.1</v>
      </c>
      <c r="L218" s="200">
        <v>516.70000000000005</v>
      </c>
      <c r="M218" s="201">
        <v>682.1</v>
      </c>
      <c r="N218" s="192">
        <v>712.6</v>
      </c>
      <c r="O218" s="198">
        <v>773.1</v>
      </c>
      <c r="P218" s="216">
        <v>869.6</v>
      </c>
      <c r="Q218" s="279">
        <v>898.5</v>
      </c>
      <c r="R218" s="216">
        <v>820.69</v>
      </c>
    </row>
    <row r="219" spans="1:18" s="3" customFormat="1">
      <c r="A219" s="600">
        <v>31</v>
      </c>
      <c r="B219" s="622" t="s">
        <v>497</v>
      </c>
      <c r="C219" s="239" t="s">
        <v>346</v>
      </c>
      <c r="D219" s="627" t="s">
        <v>560</v>
      </c>
      <c r="E219" s="702" t="s">
        <v>347</v>
      </c>
      <c r="F219" s="703" t="s">
        <v>348</v>
      </c>
      <c r="G219" s="703"/>
      <c r="H219" s="705" t="s">
        <v>91</v>
      </c>
      <c r="I219" s="38">
        <f t="shared" ref="I219:R219" si="23">I220+I221</f>
        <v>6108.6</v>
      </c>
      <c r="J219" s="38">
        <f t="shared" si="23"/>
        <v>11415.9</v>
      </c>
      <c r="K219" s="38">
        <f t="shared" si="23"/>
        <v>11123.099999999999</v>
      </c>
      <c r="L219" s="38">
        <f t="shared" si="23"/>
        <v>10626.900000000001</v>
      </c>
      <c r="M219" s="71">
        <f t="shared" si="23"/>
        <v>11011</v>
      </c>
      <c r="N219" s="38">
        <f t="shared" si="23"/>
        <v>8466.7999999999993</v>
      </c>
      <c r="O219" s="188">
        <f t="shared" si="23"/>
        <v>8274.4</v>
      </c>
      <c r="P219" s="188">
        <f t="shared" si="23"/>
        <v>10537.900000000001</v>
      </c>
      <c r="Q219" s="283">
        <f t="shared" si="23"/>
        <v>12886.6</v>
      </c>
      <c r="R219" s="188">
        <f t="shared" si="23"/>
        <v>13747.1</v>
      </c>
    </row>
    <row r="220" spans="1:18" s="3" customFormat="1">
      <c r="A220" s="601"/>
      <c r="B220" s="604"/>
      <c r="C220" s="239" t="s">
        <v>349</v>
      </c>
      <c r="D220" s="675"/>
      <c r="E220" s="702"/>
      <c r="F220" s="703" t="s">
        <v>350</v>
      </c>
      <c r="G220" s="703"/>
      <c r="H220" s="705"/>
      <c r="I220" s="40">
        <v>2908.5</v>
      </c>
      <c r="J220" s="40">
        <v>4817.5</v>
      </c>
      <c r="K220" s="40">
        <v>4384.7</v>
      </c>
      <c r="L220" s="40">
        <v>4269.1000000000004</v>
      </c>
      <c r="M220" s="39">
        <v>5774.3</v>
      </c>
      <c r="N220" s="46">
        <v>4669.3</v>
      </c>
      <c r="O220" s="197">
        <v>4916.3</v>
      </c>
      <c r="P220" s="217">
        <v>6200.6</v>
      </c>
      <c r="Q220" s="275">
        <v>7011.8</v>
      </c>
      <c r="R220" s="217">
        <v>7619.6</v>
      </c>
    </row>
    <row r="221" spans="1:18" s="3" customFormat="1">
      <c r="A221" s="601"/>
      <c r="B221" s="604"/>
      <c r="C221" s="239" t="s">
        <v>351</v>
      </c>
      <c r="D221" s="675"/>
      <c r="E221" s="702"/>
      <c r="F221" s="703" t="s">
        <v>352</v>
      </c>
      <c r="G221" s="703"/>
      <c r="H221" s="705"/>
      <c r="I221" s="40">
        <v>3200.1</v>
      </c>
      <c r="J221" s="40">
        <v>6598.4</v>
      </c>
      <c r="K221" s="40">
        <v>6738.4</v>
      </c>
      <c r="L221" s="40">
        <v>6357.8</v>
      </c>
      <c r="M221" s="39">
        <v>5236.7</v>
      </c>
      <c r="N221" s="46">
        <v>3797.5</v>
      </c>
      <c r="O221" s="197">
        <v>3358.1</v>
      </c>
      <c r="P221" s="217">
        <v>4337.3</v>
      </c>
      <c r="Q221" s="275">
        <v>5874.8</v>
      </c>
      <c r="R221" s="217">
        <v>6127.5</v>
      </c>
    </row>
    <row r="222" spans="1:18" s="3" customFormat="1">
      <c r="A222" s="601"/>
      <c r="B222" s="604"/>
      <c r="C222" s="239" t="s">
        <v>353</v>
      </c>
      <c r="D222" s="628"/>
      <c r="E222" s="702"/>
      <c r="F222" s="703" t="s">
        <v>354</v>
      </c>
      <c r="G222" s="703"/>
      <c r="H222" s="705"/>
      <c r="I222" s="73">
        <f t="shared" ref="I222:R222" si="24">I220-I221</f>
        <v>-291.59999999999991</v>
      </c>
      <c r="J222" s="72">
        <f t="shared" si="24"/>
        <v>-1780.8999999999996</v>
      </c>
      <c r="K222" s="72">
        <f t="shared" si="24"/>
        <v>-2353.6999999999998</v>
      </c>
      <c r="L222" s="72">
        <f t="shared" si="24"/>
        <v>-2088.6999999999998</v>
      </c>
      <c r="M222" s="74">
        <f t="shared" si="24"/>
        <v>537.60000000000036</v>
      </c>
      <c r="N222" s="72">
        <f t="shared" si="24"/>
        <v>871.80000000000018</v>
      </c>
      <c r="O222" s="189">
        <f t="shared" si="24"/>
        <v>1558.2000000000003</v>
      </c>
      <c r="P222" s="189">
        <f t="shared" si="24"/>
        <v>1863.3000000000002</v>
      </c>
      <c r="Q222" s="284">
        <f t="shared" si="24"/>
        <v>1137</v>
      </c>
      <c r="R222" s="189">
        <f t="shared" si="24"/>
        <v>1492.1000000000004</v>
      </c>
    </row>
    <row r="223" spans="1:18" s="3" customFormat="1">
      <c r="A223" s="601"/>
      <c r="B223" s="605"/>
      <c r="C223" s="552" t="s">
        <v>781</v>
      </c>
      <c r="D223" s="262" t="s">
        <v>21</v>
      </c>
      <c r="E223" s="702"/>
      <c r="F223" s="703" t="s">
        <v>780</v>
      </c>
      <c r="G223" s="703"/>
      <c r="H223" s="469" t="s">
        <v>23</v>
      </c>
      <c r="I223" s="16">
        <f t="shared" ref="I223:R223" si="25">100*I222/I24</f>
        <v>-4.0524408092983206</v>
      </c>
      <c r="J223" s="15">
        <f t="shared" si="25"/>
        <v>-17.107660280253228</v>
      </c>
      <c r="K223" s="15">
        <f t="shared" si="25"/>
        <v>-19.172717456436803</v>
      </c>
      <c r="L223" s="15">
        <f t="shared" si="25"/>
        <v>-16.61988291558448</v>
      </c>
      <c r="M223" s="19">
        <f t="shared" si="25"/>
        <v>4.3978751300104841</v>
      </c>
      <c r="N223" s="15">
        <f t="shared" si="25"/>
        <v>7.4212811009744986</v>
      </c>
      <c r="O223" s="15">
        <f t="shared" si="25"/>
        <v>13.977215944369972</v>
      </c>
      <c r="P223" s="15">
        <f t="shared" si="25"/>
        <v>16.313393229284415</v>
      </c>
      <c r="Q223" s="19">
        <f t="shared" si="25"/>
        <v>8.6742351661881081</v>
      </c>
      <c r="R223" s="15">
        <f t="shared" si="25"/>
        <v>10.772680512900015</v>
      </c>
    </row>
    <row r="224" spans="1:18" s="3" customFormat="1">
      <c r="A224" s="601"/>
      <c r="B224" s="682" t="s">
        <v>498</v>
      </c>
      <c r="C224" s="239" t="s">
        <v>355</v>
      </c>
      <c r="D224" s="627" t="s">
        <v>560</v>
      </c>
      <c r="E224" s="702" t="s">
        <v>356</v>
      </c>
      <c r="F224" s="703" t="s">
        <v>357</v>
      </c>
      <c r="G224" s="703"/>
      <c r="H224" s="705" t="s">
        <v>91</v>
      </c>
      <c r="I224" s="5">
        <v>2466.3000000000002</v>
      </c>
      <c r="J224" s="5">
        <v>4439.8999999999996</v>
      </c>
      <c r="K224" s="5">
        <v>4059.7</v>
      </c>
      <c r="L224" s="5">
        <v>3706.3</v>
      </c>
      <c r="M224" s="63">
        <v>5073.3999999999996</v>
      </c>
      <c r="N224" s="6">
        <v>3910.1</v>
      </c>
      <c r="O224" s="202">
        <v>3901.6</v>
      </c>
      <c r="P224" s="211">
        <v>5307.4</v>
      </c>
      <c r="Q224" s="229">
        <v>6542.8</v>
      </c>
      <c r="R224" s="116">
        <v>6789.7</v>
      </c>
    </row>
    <row r="225" spans="1:18" s="3" customFormat="1">
      <c r="A225" s="601"/>
      <c r="B225" s="683"/>
      <c r="C225" s="239" t="s">
        <v>358</v>
      </c>
      <c r="D225" s="680"/>
      <c r="E225" s="702"/>
      <c r="F225" s="703" t="s">
        <v>359</v>
      </c>
      <c r="G225" s="703"/>
      <c r="H225" s="705"/>
      <c r="I225" s="7">
        <v>82.7</v>
      </c>
      <c r="J225" s="7">
        <v>96.3</v>
      </c>
      <c r="K225" s="7">
        <v>79.599999999999994</v>
      </c>
      <c r="L225" s="7">
        <v>61.8</v>
      </c>
      <c r="M225" s="10">
        <v>61.6</v>
      </c>
      <c r="N225" s="9">
        <v>76.900000000000006</v>
      </c>
      <c r="O225" s="203">
        <v>55.8</v>
      </c>
      <c r="P225" s="116">
        <v>67.7</v>
      </c>
      <c r="Q225" s="76">
        <v>85.9</v>
      </c>
      <c r="R225" s="116">
        <v>68.099999999999994</v>
      </c>
    </row>
    <row r="226" spans="1:18" s="3" customFormat="1">
      <c r="A226" s="601"/>
      <c r="B226" s="683"/>
      <c r="C226" s="239" t="s">
        <v>360</v>
      </c>
      <c r="D226" s="680"/>
      <c r="E226" s="702"/>
      <c r="F226" s="703" t="s">
        <v>361</v>
      </c>
      <c r="G226" s="703"/>
      <c r="H226" s="705"/>
      <c r="I226" s="7">
        <v>30.5</v>
      </c>
      <c r="J226" s="7">
        <v>37.9</v>
      </c>
      <c r="K226" s="7">
        <v>12.3</v>
      </c>
      <c r="L226" s="7">
        <v>13</v>
      </c>
      <c r="M226" s="10">
        <v>13.5</v>
      </c>
      <c r="N226" s="9">
        <v>66.599999999999994</v>
      </c>
      <c r="O226" s="203">
        <v>8.5</v>
      </c>
      <c r="P226" s="116">
        <v>11.6</v>
      </c>
      <c r="Q226" s="76">
        <v>21.2</v>
      </c>
      <c r="R226" s="116">
        <v>27.8</v>
      </c>
    </row>
    <row r="227" spans="1:18" s="3" customFormat="1">
      <c r="A227" s="601"/>
      <c r="B227" s="683"/>
      <c r="C227" s="239" t="s">
        <v>362</v>
      </c>
      <c r="D227" s="680"/>
      <c r="E227" s="702"/>
      <c r="F227" s="703" t="s">
        <v>363</v>
      </c>
      <c r="G227" s="703"/>
      <c r="H227" s="705"/>
      <c r="I227" s="7">
        <v>2.7</v>
      </c>
      <c r="J227" s="7">
        <v>11</v>
      </c>
      <c r="K227" s="7">
        <v>5.6</v>
      </c>
      <c r="L227" s="7">
        <v>10.5</v>
      </c>
      <c r="M227" s="10">
        <v>24.5</v>
      </c>
      <c r="N227" s="9">
        <v>20.3</v>
      </c>
      <c r="O227" s="203">
        <v>14</v>
      </c>
      <c r="P227" s="116">
        <v>14.8</v>
      </c>
      <c r="Q227" s="76">
        <v>26.5</v>
      </c>
      <c r="R227" s="116">
        <v>15.5</v>
      </c>
    </row>
    <row r="228" spans="1:18" s="3" customFormat="1">
      <c r="A228" s="601"/>
      <c r="B228" s="683"/>
      <c r="C228" s="239" t="s">
        <v>364</v>
      </c>
      <c r="D228" s="680"/>
      <c r="E228" s="702"/>
      <c r="F228" s="703" t="s">
        <v>365</v>
      </c>
      <c r="G228" s="703"/>
      <c r="H228" s="705"/>
      <c r="I228" s="7">
        <v>6</v>
      </c>
      <c r="J228" s="7">
        <v>5</v>
      </c>
      <c r="K228" s="7">
        <v>3.6</v>
      </c>
      <c r="L228" s="7">
        <v>3.9</v>
      </c>
      <c r="M228" s="10">
        <v>15.4</v>
      </c>
      <c r="N228" s="9">
        <v>18.7</v>
      </c>
      <c r="O228" s="203">
        <v>10.5</v>
      </c>
      <c r="P228" s="116">
        <v>8.3000000000000007</v>
      </c>
      <c r="Q228" s="76">
        <v>7.6</v>
      </c>
      <c r="R228" s="116">
        <v>26</v>
      </c>
    </row>
    <row r="229" spans="1:18" s="3" customFormat="1">
      <c r="A229" s="601"/>
      <c r="B229" s="683"/>
      <c r="C229" s="245" t="s">
        <v>366</v>
      </c>
      <c r="D229" s="680"/>
      <c r="E229" s="702"/>
      <c r="F229" s="703" t="s">
        <v>367</v>
      </c>
      <c r="G229" s="703"/>
      <c r="H229" s="705"/>
      <c r="I229" s="7">
        <v>141.6</v>
      </c>
      <c r="J229" s="7">
        <v>90.8</v>
      </c>
      <c r="K229" s="7">
        <v>117.3</v>
      </c>
      <c r="L229" s="7">
        <v>135.5</v>
      </c>
      <c r="M229" s="10">
        <v>1.2</v>
      </c>
      <c r="N229" s="9">
        <v>1.6</v>
      </c>
      <c r="O229" s="203">
        <v>3.7</v>
      </c>
      <c r="P229" s="116">
        <v>2.4</v>
      </c>
      <c r="Q229" s="76">
        <v>2.2999999999999998</v>
      </c>
      <c r="R229" s="116">
        <v>1.4</v>
      </c>
    </row>
    <row r="230" spans="1:18" s="3" customFormat="1">
      <c r="A230" s="601"/>
      <c r="B230" s="683"/>
      <c r="C230" s="239" t="s">
        <v>368</v>
      </c>
      <c r="D230" s="680"/>
      <c r="E230" s="702"/>
      <c r="F230" s="703" t="s">
        <v>369</v>
      </c>
      <c r="G230" s="703"/>
      <c r="H230" s="705"/>
      <c r="I230" s="7">
        <v>67.400000000000006</v>
      </c>
      <c r="J230" s="7">
        <v>20</v>
      </c>
      <c r="K230" s="7">
        <v>11.9</v>
      </c>
      <c r="L230" s="7">
        <v>200.7</v>
      </c>
      <c r="M230" s="10">
        <v>398.7</v>
      </c>
      <c r="N230" s="9">
        <v>337.7</v>
      </c>
      <c r="O230" s="203">
        <v>557.20000000000005</v>
      </c>
      <c r="P230" s="116">
        <v>660.5</v>
      </c>
      <c r="Q230" s="76">
        <v>172.9</v>
      </c>
      <c r="R230" s="116">
        <v>291.10000000000002</v>
      </c>
    </row>
    <row r="231" spans="1:18" s="3" customFormat="1">
      <c r="A231" s="601"/>
      <c r="B231" s="683"/>
      <c r="C231" s="239" t="s">
        <v>370</v>
      </c>
      <c r="D231" s="680"/>
      <c r="E231" s="702"/>
      <c r="F231" s="703" t="s">
        <v>371</v>
      </c>
      <c r="G231" s="703"/>
      <c r="H231" s="705"/>
      <c r="I231" s="7">
        <v>31.8</v>
      </c>
      <c r="J231" s="7">
        <v>49.8</v>
      </c>
      <c r="K231" s="7">
        <v>31.6</v>
      </c>
      <c r="L231" s="7">
        <v>51.5</v>
      </c>
      <c r="M231" s="10">
        <v>51.4</v>
      </c>
      <c r="N231" s="9">
        <v>43.4</v>
      </c>
      <c r="O231" s="203">
        <v>33.6</v>
      </c>
      <c r="P231" s="116">
        <v>43.3</v>
      </c>
      <c r="Q231" s="76">
        <v>54.1</v>
      </c>
      <c r="R231" s="116">
        <v>45.3</v>
      </c>
    </row>
    <row r="232" spans="1:18" s="3" customFormat="1">
      <c r="A232" s="601"/>
      <c r="B232" s="684"/>
      <c r="C232" s="239" t="s">
        <v>59</v>
      </c>
      <c r="D232" s="681"/>
      <c r="E232" s="702"/>
      <c r="F232" s="703" t="s">
        <v>60</v>
      </c>
      <c r="G232" s="703"/>
      <c r="H232" s="705"/>
      <c r="I232" s="13">
        <f t="shared" ref="I232:J232" si="26">I220-SUM(I224:I231)</f>
        <v>79.5</v>
      </c>
      <c r="J232" s="12">
        <f t="shared" si="26"/>
        <v>66.800000000000182</v>
      </c>
      <c r="K232" s="12">
        <f t="shared" ref="K232:R232" si="27">K220-SUM(K224:K231)</f>
        <v>63.099999999998545</v>
      </c>
      <c r="L232" s="12">
        <f t="shared" si="27"/>
        <v>85.899999999999636</v>
      </c>
      <c r="M232" s="41">
        <f t="shared" si="27"/>
        <v>134.60000000000127</v>
      </c>
      <c r="N232" s="12">
        <f t="shared" si="27"/>
        <v>194.00000000000091</v>
      </c>
      <c r="O232" s="12">
        <f t="shared" si="27"/>
        <v>331.39999999999964</v>
      </c>
      <c r="P232" s="12">
        <f t="shared" si="27"/>
        <v>84.600000000000364</v>
      </c>
      <c r="Q232" s="41">
        <f t="shared" si="27"/>
        <v>98.5</v>
      </c>
      <c r="R232" s="12">
        <f t="shared" si="27"/>
        <v>354.69999999999982</v>
      </c>
    </row>
    <row r="233" spans="1:18" s="3" customFormat="1" ht="12.75" customHeight="1">
      <c r="A233" s="601"/>
      <c r="B233" s="676" t="s">
        <v>522</v>
      </c>
      <c r="C233" s="245" t="s">
        <v>513</v>
      </c>
      <c r="D233" s="679" t="s">
        <v>560</v>
      </c>
      <c r="E233" s="702" t="s">
        <v>507</v>
      </c>
      <c r="F233" s="704" t="s">
        <v>466</v>
      </c>
      <c r="G233" s="704"/>
      <c r="H233" s="734" t="s">
        <v>91</v>
      </c>
      <c r="I233" s="134">
        <v>60.201459800000002</v>
      </c>
      <c r="J233" s="135">
        <v>29.620812115</v>
      </c>
      <c r="K233" s="135">
        <v>15.540161015000001</v>
      </c>
      <c r="L233" s="135">
        <v>20.411180096999999</v>
      </c>
      <c r="M233" s="204">
        <v>17.248525934</v>
      </c>
      <c r="N233" s="135">
        <v>44.8197615999999</v>
      </c>
      <c r="O233" s="135">
        <v>60.727499999999999</v>
      </c>
      <c r="P233" s="512">
        <v>131.1</v>
      </c>
      <c r="Q233" s="513">
        <v>189.1</v>
      </c>
      <c r="R233" s="514">
        <v>144.4</v>
      </c>
    </row>
    <row r="234" spans="1:18" s="3" customFormat="1">
      <c r="A234" s="601"/>
      <c r="B234" s="677"/>
      <c r="C234" s="245" t="s">
        <v>508</v>
      </c>
      <c r="D234" s="680"/>
      <c r="E234" s="702"/>
      <c r="F234" s="704" t="s">
        <v>467</v>
      </c>
      <c r="G234" s="704"/>
      <c r="H234" s="607"/>
      <c r="I234" s="134">
        <v>4.2736453000000001</v>
      </c>
      <c r="J234" s="135">
        <v>4.876723717</v>
      </c>
      <c r="K234" s="135">
        <v>5.9718007699999998</v>
      </c>
      <c r="L234" s="135">
        <v>9.6440129649999999</v>
      </c>
      <c r="M234" s="204">
        <v>3.1226040130000001</v>
      </c>
      <c r="N234" s="135">
        <v>2.0728807919999999</v>
      </c>
      <c r="O234" s="135">
        <v>4.0418000000000003</v>
      </c>
      <c r="P234" s="233">
        <v>6.4</v>
      </c>
      <c r="Q234" s="285">
        <v>2.7</v>
      </c>
      <c r="R234" s="219">
        <v>4.0999999999999996</v>
      </c>
    </row>
    <row r="235" spans="1:18" s="3" customFormat="1" ht="24">
      <c r="A235" s="601"/>
      <c r="B235" s="677"/>
      <c r="C235" s="245" t="s">
        <v>514</v>
      </c>
      <c r="D235" s="680"/>
      <c r="E235" s="702"/>
      <c r="F235" s="704" t="s">
        <v>542</v>
      </c>
      <c r="G235" s="704"/>
      <c r="H235" s="607"/>
      <c r="I235" s="134">
        <v>1505.0442495</v>
      </c>
      <c r="J235" s="135">
        <v>1977.914853278</v>
      </c>
      <c r="K235" s="135">
        <v>1873.2534740829999</v>
      </c>
      <c r="L235" s="135">
        <v>2123.8708196960001</v>
      </c>
      <c r="M235" s="204">
        <v>3638.1241875619999</v>
      </c>
      <c r="N235" s="135">
        <v>3033.8221612029502</v>
      </c>
      <c r="O235" s="135">
        <v>2470.7678999999998</v>
      </c>
      <c r="P235" s="515">
        <v>2599.3000000000002</v>
      </c>
      <c r="Q235" s="286">
        <v>3243.5</v>
      </c>
      <c r="R235" s="233">
        <v>3289.9</v>
      </c>
    </row>
    <row r="236" spans="1:18" s="3" customFormat="1" ht="24">
      <c r="A236" s="601"/>
      <c r="B236" s="677"/>
      <c r="C236" s="245" t="s">
        <v>515</v>
      </c>
      <c r="D236" s="680"/>
      <c r="E236" s="702"/>
      <c r="F236" s="704" t="s">
        <v>509</v>
      </c>
      <c r="G236" s="704"/>
      <c r="H236" s="607"/>
      <c r="I236" s="134">
        <v>1055.6424515000001</v>
      </c>
      <c r="J236" s="135">
        <v>2554.6090574320001</v>
      </c>
      <c r="K236" s="135">
        <v>2259.3757779590001</v>
      </c>
      <c r="L236" s="135">
        <v>1650.007215542</v>
      </c>
      <c r="M236" s="204">
        <v>1496.1007164709999</v>
      </c>
      <c r="N236" s="135">
        <v>949.73189701900196</v>
      </c>
      <c r="O236" s="135">
        <v>1316.6917000000001</v>
      </c>
      <c r="P236" s="515">
        <v>2648.9</v>
      </c>
      <c r="Q236" s="286">
        <v>3210.4</v>
      </c>
      <c r="R236" s="233">
        <v>3485.1</v>
      </c>
    </row>
    <row r="237" spans="1:18" s="3" customFormat="1">
      <c r="A237" s="601"/>
      <c r="B237" s="677"/>
      <c r="C237" s="245" t="s">
        <v>516</v>
      </c>
      <c r="D237" s="680"/>
      <c r="E237" s="702"/>
      <c r="F237" s="704" t="s">
        <v>470</v>
      </c>
      <c r="G237" s="704"/>
      <c r="H237" s="607"/>
      <c r="I237" s="134">
        <v>4.5785000000000001E-3</v>
      </c>
      <c r="J237" s="135">
        <v>1.0541818E-2</v>
      </c>
      <c r="K237" s="135">
        <v>3.4322724999999998E-2</v>
      </c>
      <c r="L237" s="135">
        <v>5.4267040000000001E-3</v>
      </c>
      <c r="M237" s="204">
        <v>1.1765054E-2</v>
      </c>
      <c r="N237" s="135">
        <v>7.1705780999999996E-2</v>
      </c>
      <c r="O237" s="135">
        <v>0.70050000000000001</v>
      </c>
      <c r="P237" s="233">
        <v>0.4</v>
      </c>
      <c r="Q237" s="516">
        <v>0.5</v>
      </c>
      <c r="R237" s="517">
        <v>0.7</v>
      </c>
    </row>
    <row r="238" spans="1:18" s="3" customFormat="1">
      <c r="A238" s="601"/>
      <c r="B238" s="677"/>
      <c r="C238" s="245" t="s">
        <v>517</v>
      </c>
      <c r="D238" s="680"/>
      <c r="E238" s="702"/>
      <c r="F238" s="704" t="s">
        <v>510</v>
      </c>
      <c r="G238" s="704"/>
      <c r="H238" s="607"/>
      <c r="I238" s="134">
        <v>1.2658506</v>
      </c>
      <c r="J238" s="135">
        <v>1.416462839</v>
      </c>
      <c r="K238" s="135">
        <v>1.534902561</v>
      </c>
      <c r="L238" s="135">
        <v>1.9772393420000001</v>
      </c>
      <c r="M238" s="204">
        <v>2.2035663319999998</v>
      </c>
      <c r="N238" s="135">
        <v>2.393043112</v>
      </c>
      <c r="O238" s="135">
        <v>3.3460999999999999</v>
      </c>
      <c r="P238" s="233">
        <v>2.7</v>
      </c>
      <c r="Q238" s="285">
        <v>1.3</v>
      </c>
      <c r="R238" s="219">
        <v>2.9</v>
      </c>
    </row>
    <row r="239" spans="1:18" s="3" customFormat="1">
      <c r="A239" s="601"/>
      <c r="B239" s="677"/>
      <c r="C239" s="245" t="s">
        <v>518</v>
      </c>
      <c r="D239" s="680"/>
      <c r="E239" s="702"/>
      <c r="F239" s="704" t="s">
        <v>511</v>
      </c>
      <c r="G239" s="704"/>
      <c r="H239" s="607"/>
      <c r="I239" s="134">
        <v>53.933217200000001</v>
      </c>
      <c r="J239" s="135">
        <v>77.997608291000006</v>
      </c>
      <c r="K239" s="135">
        <v>54.292121475000002</v>
      </c>
      <c r="L239" s="135">
        <v>57.918499173000001</v>
      </c>
      <c r="M239" s="204">
        <v>86.739374495000007</v>
      </c>
      <c r="N239" s="135">
        <v>111.44837065999999</v>
      </c>
      <c r="O239" s="135">
        <v>116.2226</v>
      </c>
      <c r="P239" s="233">
        <v>129.4</v>
      </c>
      <c r="Q239" s="285">
        <v>117.3</v>
      </c>
      <c r="R239" s="219">
        <v>95.7</v>
      </c>
    </row>
    <row r="240" spans="1:18" s="3" customFormat="1">
      <c r="A240" s="601"/>
      <c r="B240" s="677"/>
      <c r="C240" s="245" t="s">
        <v>519</v>
      </c>
      <c r="D240" s="680"/>
      <c r="E240" s="702"/>
      <c r="F240" s="704" t="s">
        <v>473</v>
      </c>
      <c r="G240" s="704"/>
      <c r="H240" s="607"/>
      <c r="I240" s="134">
        <v>22.807683300000001</v>
      </c>
      <c r="J240" s="135">
        <v>23.633786319999999</v>
      </c>
      <c r="K240" s="135">
        <v>24.328935830999999</v>
      </c>
      <c r="L240" s="135">
        <v>66.642249809999996</v>
      </c>
      <c r="M240" s="204">
        <v>93.615578589999998</v>
      </c>
      <c r="N240" s="135">
        <v>71.3902331289991</v>
      </c>
      <c r="O240" s="135">
        <v>138.29130000000001</v>
      </c>
      <c r="P240" s="233">
        <v>39.799999999999997</v>
      </c>
      <c r="Q240" s="285">
        <v>50</v>
      </c>
      <c r="R240" s="219">
        <v>114.1</v>
      </c>
    </row>
    <row r="241" spans="1:18" s="3" customFormat="1">
      <c r="A241" s="601"/>
      <c r="B241" s="677"/>
      <c r="C241" s="245" t="s">
        <v>520</v>
      </c>
      <c r="D241" s="680"/>
      <c r="E241" s="702"/>
      <c r="F241" s="704" t="s">
        <v>512</v>
      </c>
      <c r="G241" s="704"/>
      <c r="H241" s="607"/>
      <c r="I241" s="134">
        <v>26.9900631</v>
      </c>
      <c r="J241" s="135">
        <v>37.638516903000003</v>
      </c>
      <c r="K241" s="135">
        <v>28.043897133000002</v>
      </c>
      <c r="L241" s="135">
        <v>28.752654489000001</v>
      </c>
      <c r="M241" s="204">
        <v>31.920308142</v>
      </c>
      <c r="N241" s="135">
        <v>32.962833308999997</v>
      </c>
      <c r="O241" s="135">
        <v>47.137300000000003</v>
      </c>
      <c r="P241" s="233">
        <v>47.3</v>
      </c>
      <c r="Q241" s="285">
        <v>52.5</v>
      </c>
      <c r="R241" s="219">
        <v>64.400000000000006</v>
      </c>
    </row>
    <row r="242" spans="1:18" s="3" customFormat="1">
      <c r="A242" s="601"/>
      <c r="B242" s="678"/>
      <c r="C242" s="245" t="s">
        <v>521</v>
      </c>
      <c r="D242" s="681"/>
      <c r="E242" s="702"/>
      <c r="F242" s="704" t="s">
        <v>475</v>
      </c>
      <c r="G242" s="704"/>
      <c r="H242" s="608"/>
      <c r="I242" s="134">
        <v>178.33900120000001</v>
      </c>
      <c r="J242" s="135">
        <v>109.777973785</v>
      </c>
      <c r="K242" s="135">
        <v>122.29385164</v>
      </c>
      <c r="L242" s="135">
        <v>309.82654851000001</v>
      </c>
      <c r="M242" s="204">
        <v>405.24428298700002</v>
      </c>
      <c r="N242" s="133">
        <v>420.56757087250003</v>
      </c>
      <c r="O242" s="135">
        <v>758.40869999999995</v>
      </c>
      <c r="P242" s="234">
        <v>595.4</v>
      </c>
      <c r="Q242" s="287">
        <v>144.5</v>
      </c>
      <c r="R242" s="220">
        <v>418.4</v>
      </c>
    </row>
    <row r="243" spans="1:18" s="3" customFormat="1" ht="12.75" customHeight="1">
      <c r="A243" s="601"/>
      <c r="B243" s="634" t="s">
        <v>499</v>
      </c>
      <c r="C243" s="239" t="s">
        <v>372</v>
      </c>
      <c r="D243" s="625" t="s">
        <v>140</v>
      </c>
      <c r="E243" s="702" t="s">
        <v>373</v>
      </c>
      <c r="F243" s="703" t="s">
        <v>229</v>
      </c>
      <c r="G243" s="703"/>
      <c r="H243" s="705" t="s">
        <v>143</v>
      </c>
      <c r="I243" s="5">
        <v>568.70000000000005</v>
      </c>
      <c r="J243" s="5">
        <v>575.9</v>
      </c>
      <c r="K243" s="5">
        <v>574.29999999999995</v>
      </c>
      <c r="L243" s="5">
        <v>649.79999999999995</v>
      </c>
      <c r="M243" s="63">
        <v>1379</v>
      </c>
      <c r="N243" s="6">
        <v>1477.8</v>
      </c>
      <c r="O243" s="52">
        <v>1562</v>
      </c>
      <c r="P243" s="213">
        <v>1447.2</v>
      </c>
      <c r="Q243" s="274">
        <v>1436.7</v>
      </c>
      <c r="R243" s="217">
        <v>1403.6</v>
      </c>
    </row>
    <row r="244" spans="1:18" s="3" customFormat="1">
      <c r="A244" s="601"/>
      <c r="B244" s="635"/>
      <c r="C244" s="245" t="s">
        <v>719</v>
      </c>
      <c r="D244" s="653"/>
      <c r="E244" s="702"/>
      <c r="F244" s="735" t="s">
        <v>718</v>
      </c>
      <c r="G244" s="735"/>
      <c r="H244" s="705"/>
      <c r="I244" s="7">
        <v>405.6</v>
      </c>
      <c r="J244" s="7">
        <v>407.1</v>
      </c>
      <c r="K244" s="7">
        <v>428.9</v>
      </c>
      <c r="L244" s="7">
        <v>338.1</v>
      </c>
      <c r="M244" s="10">
        <v>313.7</v>
      </c>
      <c r="N244" s="9">
        <v>280.10000000000002</v>
      </c>
      <c r="O244" s="9">
        <v>248.8</v>
      </c>
      <c r="P244" s="116">
        <v>319.3</v>
      </c>
      <c r="Q244" s="76">
        <v>555.20000000000005</v>
      </c>
      <c r="R244" s="116">
        <v>700.1</v>
      </c>
    </row>
    <row r="245" spans="1:18" s="3" customFormat="1">
      <c r="A245" s="601"/>
      <c r="B245" s="635"/>
      <c r="C245" s="245" t="s">
        <v>720</v>
      </c>
      <c r="D245" s="653"/>
      <c r="E245" s="702"/>
      <c r="F245" s="735" t="s">
        <v>589</v>
      </c>
      <c r="G245" s="735"/>
      <c r="H245" s="705"/>
      <c r="I245" s="7">
        <v>119.8</v>
      </c>
      <c r="J245" s="7">
        <v>121.2</v>
      </c>
      <c r="K245" s="7">
        <v>140.9</v>
      </c>
      <c r="L245" s="7">
        <v>130.9</v>
      </c>
      <c r="M245" s="10">
        <v>99.4</v>
      </c>
      <c r="N245" s="9">
        <v>84.1</v>
      </c>
      <c r="O245" s="9">
        <v>126</v>
      </c>
      <c r="P245" s="116">
        <v>118.2</v>
      </c>
      <c r="Q245" s="76">
        <v>123.9</v>
      </c>
      <c r="R245" s="116">
        <v>134.80000000000001</v>
      </c>
    </row>
    <row r="246" spans="1:18" s="3" customFormat="1" ht="26.25" customHeight="1">
      <c r="A246" s="601"/>
      <c r="B246" s="635"/>
      <c r="C246" s="245" t="s">
        <v>682</v>
      </c>
      <c r="D246" s="653"/>
      <c r="E246" s="702"/>
      <c r="F246" s="736" t="s">
        <v>588</v>
      </c>
      <c r="G246" s="737"/>
      <c r="H246" s="705"/>
      <c r="I246" s="7">
        <v>4.8</v>
      </c>
      <c r="J246" s="7">
        <v>4.2</v>
      </c>
      <c r="K246" s="7">
        <v>4.3</v>
      </c>
      <c r="L246" s="7">
        <v>4</v>
      </c>
      <c r="M246" s="413">
        <v>4</v>
      </c>
      <c r="N246" s="414">
        <v>5</v>
      </c>
      <c r="O246" s="414">
        <v>5.8</v>
      </c>
      <c r="P246" s="60">
        <v>6.5</v>
      </c>
      <c r="Q246" s="59">
        <v>6</v>
      </c>
      <c r="R246" s="60">
        <v>5.7</v>
      </c>
    </row>
    <row r="247" spans="1:18" s="3" customFormat="1">
      <c r="A247" s="601"/>
      <c r="B247" s="635"/>
      <c r="C247" s="239" t="s">
        <v>215</v>
      </c>
      <c r="D247" s="626"/>
      <c r="E247" s="702"/>
      <c r="F247" s="703" t="s">
        <v>217</v>
      </c>
      <c r="G247" s="703"/>
      <c r="H247" s="705"/>
      <c r="I247" s="40">
        <v>16726.2</v>
      </c>
      <c r="J247" s="40">
        <v>21296</v>
      </c>
      <c r="K247" s="40">
        <v>20915.5</v>
      </c>
      <c r="L247" s="40">
        <v>18373.099999999999</v>
      </c>
      <c r="M247" s="39">
        <v>19499</v>
      </c>
      <c r="N247" s="58">
        <v>14472.6</v>
      </c>
      <c r="O247" s="51">
        <v>25810.6</v>
      </c>
      <c r="P247" s="64">
        <v>33399.4</v>
      </c>
      <c r="Q247" s="288">
        <v>36264.699999999997</v>
      </c>
      <c r="R247" s="64">
        <v>36604.1</v>
      </c>
    </row>
    <row r="248" spans="1:18" s="3" customFormat="1">
      <c r="A248" s="601"/>
      <c r="B248" s="635"/>
      <c r="C248" s="245" t="s">
        <v>683</v>
      </c>
      <c r="D248" s="544" t="s">
        <v>711</v>
      </c>
      <c r="E248" s="702"/>
      <c r="F248" s="736" t="s">
        <v>221</v>
      </c>
      <c r="G248" s="737"/>
      <c r="H248" s="466" t="s">
        <v>222</v>
      </c>
      <c r="I248" s="408">
        <v>2070.8368</v>
      </c>
      <c r="J248" s="408">
        <v>2553.6615000000002</v>
      </c>
      <c r="K248" s="408">
        <v>3567.9587000000001</v>
      </c>
      <c r="L248" s="408">
        <v>5243.8256000000001</v>
      </c>
      <c r="M248" s="282">
        <v>6885.0872399999998</v>
      </c>
      <c r="N248" s="232">
        <v>8135.1884900000005</v>
      </c>
      <c r="O248" s="232">
        <v>8015.8987999999999</v>
      </c>
      <c r="P248" s="231">
        <v>7514.1740999999993</v>
      </c>
      <c r="Q248" s="281">
        <v>6189.8</v>
      </c>
      <c r="R248" s="231">
        <v>6545.2079000000003</v>
      </c>
    </row>
    <row r="249" spans="1:18" s="3" customFormat="1">
      <c r="A249" s="601"/>
      <c r="B249" s="635"/>
      <c r="C249" s="245" t="s">
        <v>725</v>
      </c>
      <c r="D249" s="653" t="s">
        <v>236</v>
      </c>
      <c r="E249" s="702"/>
      <c r="F249" s="703" t="s">
        <v>374</v>
      </c>
      <c r="G249" s="703"/>
      <c r="H249" s="709" t="s">
        <v>238</v>
      </c>
      <c r="I249" s="7">
        <v>112.6</v>
      </c>
      <c r="J249" s="7">
        <v>163.4</v>
      </c>
      <c r="K249" s="7">
        <v>226.9</v>
      </c>
      <c r="L249" s="7">
        <v>482.9</v>
      </c>
      <c r="M249" s="44">
        <v>1519.6</v>
      </c>
      <c r="N249" s="46">
        <v>1703.3</v>
      </c>
      <c r="O249" s="51">
        <v>1466.5</v>
      </c>
      <c r="P249" s="217">
        <v>1015.9</v>
      </c>
      <c r="Q249" s="275">
        <v>835.2</v>
      </c>
      <c r="R249" s="217">
        <v>712.5</v>
      </c>
    </row>
    <row r="250" spans="1:18" s="3" customFormat="1">
      <c r="A250" s="601"/>
      <c r="B250" s="635"/>
      <c r="C250" s="239" t="s">
        <v>235</v>
      </c>
      <c r="D250" s="626"/>
      <c r="E250" s="702"/>
      <c r="F250" s="703" t="s">
        <v>237</v>
      </c>
      <c r="G250" s="703"/>
      <c r="H250" s="621"/>
      <c r="I250" s="7">
        <v>5.0999999999999996</v>
      </c>
      <c r="J250" s="7">
        <v>2.6</v>
      </c>
      <c r="K250" s="7">
        <v>2.8</v>
      </c>
      <c r="L250" s="7">
        <v>7.6</v>
      </c>
      <c r="M250" s="10">
        <v>10</v>
      </c>
      <c r="N250" s="9">
        <v>11.3</v>
      </c>
      <c r="O250" s="9">
        <v>19.2</v>
      </c>
      <c r="P250" s="116">
        <v>14.6</v>
      </c>
      <c r="Q250" s="76">
        <v>3.4</v>
      </c>
      <c r="R250" s="116">
        <v>9.1</v>
      </c>
    </row>
    <row r="251" spans="1:18" s="3" customFormat="1">
      <c r="A251" s="601"/>
      <c r="B251" s="635"/>
      <c r="C251" s="239" t="s">
        <v>251</v>
      </c>
      <c r="D251" s="259" t="s">
        <v>140</v>
      </c>
      <c r="E251" s="702"/>
      <c r="F251" s="703" t="s">
        <v>252</v>
      </c>
      <c r="G251" s="703"/>
      <c r="H251" s="469" t="s">
        <v>143</v>
      </c>
      <c r="I251" s="7">
        <v>26.8</v>
      </c>
      <c r="J251" s="7">
        <v>10.199999999999999</v>
      </c>
      <c r="K251" s="7">
        <v>3.1</v>
      </c>
      <c r="L251" s="7">
        <v>3</v>
      </c>
      <c r="M251" s="10">
        <v>2.2999999999999998</v>
      </c>
      <c r="N251" s="9">
        <v>4.7</v>
      </c>
      <c r="O251" s="9">
        <v>8.9</v>
      </c>
      <c r="P251" s="116">
        <v>29.3</v>
      </c>
      <c r="Q251" s="76">
        <v>39.4</v>
      </c>
      <c r="R251" s="116">
        <v>37.9</v>
      </c>
    </row>
    <row r="252" spans="1:18" s="3" customFormat="1">
      <c r="A252" s="601"/>
      <c r="B252" s="635"/>
      <c r="C252" s="554" t="s">
        <v>685</v>
      </c>
      <c r="D252" s="539" t="s">
        <v>236</v>
      </c>
      <c r="E252" s="702"/>
      <c r="F252" s="736" t="s">
        <v>684</v>
      </c>
      <c r="G252" s="737"/>
      <c r="H252" s="469" t="s">
        <v>593</v>
      </c>
      <c r="I252" s="167">
        <v>644.88040000000001</v>
      </c>
      <c r="J252" s="167">
        <v>712.95960000000002</v>
      </c>
      <c r="K252" s="167">
        <v>352.7276</v>
      </c>
      <c r="L252" s="167">
        <v>490.82940000000002</v>
      </c>
      <c r="M252" s="345">
        <v>339.64003000000002</v>
      </c>
      <c r="N252" s="169">
        <v>424.90090049999998</v>
      </c>
      <c r="O252" s="169">
        <v>415.46120000000002</v>
      </c>
      <c r="P252" s="343">
        <v>404.97415000000001</v>
      </c>
      <c r="Q252" s="348">
        <v>445.81668000000002</v>
      </c>
      <c r="R252" s="343">
        <v>419.46879999999999</v>
      </c>
    </row>
    <row r="253" spans="1:18" s="3" customFormat="1">
      <c r="A253" s="601"/>
      <c r="B253" s="635"/>
      <c r="C253" s="554" t="s">
        <v>686</v>
      </c>
      <c r="D253" s="575" t="s">
        <v>709</v>
      </c>
      <c r="E253" s="702"/>
      <c r="F253" s="736" t="s">
        <v>594</v>
      </c>
      <c r="G253" s="737"/>
      <c r="H253" s="469" t="s">
        <v>595</v>
      </c>
      <c r="I253" s="167">
        <v>114.54989999999999</v>
      </c>
      <c r="J253" s="167">
        <v>48.497900000000001</v>
      </c>
      <c r="K253" s="167">
        <v>13.407999999999999</v>
      </c>
      <c r="L253" s="167">
        <v>136.96610000000001</v>
      </c>
      <c r="M253" s="345">
        <v>52.9634</v>
      </c>
      <c r="N253" s="169">
        <v>17.892700000000001</v>
      </c>
      <c r="O253" s="169">
        <v>30.195</v>
      </c>
      <c r="P253" s="343">
        <v>14.379350000000001</v>
      </c>
      <c r="Q253" s="348">
        <v>27.805499999999999</v>
      </c>
      <c r="R253" s="343">
        <v>33.813300000000005</v>
      </c>
    </row>
    <row r="254" spans="1:18" s="3" customFormat="1">
      <c r="A254" s="601"/>
      <c r="B254" s="635"/>
      <c r="C254" s="245" t="s">
        <v>714</v>
      </c>
      <c r="D254" s="259" t="s">
        <v>592</v>
      </c>
      <c r="E254" s="702"/>
      <c r="F254" s="703" t="s">
        <v>713</v>
      </c>
      <c r="G254" s="703"/>
      <c r="H254" s="469" t="s">
        <v>281</v>
      </c>
      <c r="I254" s="167">
        <v>345.10599999999999</v>
      </c>
      <c r="J254" s="167">
        <v>273.58</v>
      </c>
      <c r="K254" s="167">
        <v>204.7</v>
      </c>
      <c r="L254" s="167">
        <v>350.20500000000004</v>
      </c>
      <c r="M254" s="345">
        <v>239.91</v>
      </c>
      <c r="N254" s="169">
        <v>117.85000000000001</v>
      </c>
      <c r="O254" s="169">
        <v>460.41999999999996</v>
      </c>
      <c r="P254" s="343">
        <v>171.02</v>
      </c>
      <c r="Q254" s="348">
        <v>0.3</v>
      </c>
      <c r="R254" s="343">
        <v>592.83299999999997</v>
      </c>
    </row>
    <row r="255" spans="1:18" s="3" customFormat="1" ht="25.5">
      <c r="A255" s="601"/>
      <c r="B255" s="635"/>
      <c r="C255" s="562" t="s">
        <v>715</v>
      </c>
      <c r="D255" s="261" t="s">
        <v>712</v>
      </c>
      <c r="E255" s="702"/>
      <c r="F255" s="736" t="s">
        <v>590</v>
      </c>
      <c r="G255" s="737"/>
      <c r="H255" s="415" t="s">
        <v>591</v>
      </c>
      <c r="I255" s="167">
        <v>312.36464530000001</v>
      </c>
      <c r="J255" s="167">
        <v>519.31618049999997</v>
      </c>
      <c r="K255" s="167">
        <v>286.5334264</v>
      </c>
      <c r="L255" s="167">
        <v>297.40085599999998</v>
      </c>
      <c r="M255" s="345">
        <v>297.434482</v>
      </c>
      <c r="N255" s="169">
        <v>340.72385400000002</v>
      </c>
      <c r="O255" s="169">
        <v>177.32756000000001</v>
      </c>
      <c r="P255" s="343">
        <v>307.34515950000002</v>
      </c>
      <c r="Q255" s="348">
        <v>341.2</v>
      </c>
      <c r="R255" s="343">
        <v>243.53110859999998</v>
      </c>
    </row>
    <row r="256" spans="1:18" s="3" customFormat="1">
      <c r="A256" s="601"/>
      <c r="B256" s="635"/>
      <c r="C256" s="239" t="s">
        <v>266</v>
      </c>
      <c r="D256" s="625" t="s">
        <v>140</v>
      </c>
      <c r="E256" s="702"/>
      <c r="F256" s="703" t="s">
        <v>267</v>
      </c>
      <c r="G256" s="703"/>
      <c r="H256" s="709" t="s">
        <v>143</v>
      </c>
      <c r="I256" s="7">
        <v>1</v>
      </c>
      <c r="J256" s="7">
        <v>0.5</v>
      </c>
      <c r="K256" s="7">
        <v>0.5</v>
      </c>
      <c r="L256" s="7">
        <v>0.6</v>
      </c>
      <c r="M256" s="10">
        <v>0.6</v>
      </c>
      <c r="N256" s="9">
        <v>0.6</v>
      </c>
      <c r="O256" s="9">
        <v>0.5</v>
      </c>
      <c r="P256" s="116">
        <v>0.6</v>
      </c>
      <c r="Q256" s="76">
        <v>0.6</v>
      </c>
      <c r="R256" s="116">
        <v>0.5</v>
      </c>
    </row>
    <row r="257" spans="1:18" s="3" customFormat="1" ht="15" customHeight="1">
      <c r="A257" s="601"/>
      <c r="B257" s="635"/>
      <c r="C257" s="245" t="s">
        <v>660</v>
      </c>
      <c r="D257" s="653"/>
      <c r="E257" s="702"/>
      <c r="F257" s="738" t="s">
        <v>596</v>
      </c>
      <c r="G257" s="739"/>
      <c r="H257" s="620"/>
      <c r="I257" s="167">
        <v>7.9493878999999996</v>
      </c>
      <c r="J257" s="167">
        <v>8.4280668999999993</v>
      </c>
      <c r="K257" s="167">
        <v>4.4943171</v>
      </c>
      <c r="L257" s="167">
        <v>2.3703514999999999</v>
      </c>
      <c r="M257" s="345">
        <v>7.3512564999999999</v>
      </c>
      <c r="N257" s="169">
        <v>11.450320290000001</v>
      </c>
      <c r="O257" s="169">
        <v>14.0906103</v>
      </c>
      <c r="P257" s="343">
        <v>16.053799900000001</v>
      </c>
      <c r="Q257" s="348">
        <v>12.2</v>
      </c>
      <c r="R257" s="343">
        <v>14.7577008</v>
      </c>
    </row>
    <row r="258" spans="1:18" s="3" customFormat="1">
      <c r="A258" s="601"/>
      <c r="B258" s="635"/>
      <c r="C258" s="245" t="s">
        <v>750</v>
      </c>
      <c r="D258" s="653"/>
      <c r="E258" s="702"/>
      <c r="F258" s="738" t="s">
        <v>597</v>
      </c>
      <c r="G258" s="739"/>
      <c r="H258" s="620"/>
      <c r="I258" s="167">
        <v>1.1016466999999999</v>
      </c>
      <c r="J258" s="167">
        <v>1.0321088</v>
      </c>
      <c r="K258" s="167">
        <v>1.0322624</v>
      </c>
      <c r="L258" s="167">
        <v>0.99104159999999997</v>
      </c>
      <c r="M258" s="345">
        <v>1.0901090499999999</v>
      </c>
      <c r="N258" s="169">
        <v>0.48488870000000006</v>
      </c>
      <c r="O258" s="169">
        <v>0.81885600000000003</v>
      </c>
      <c r="P258" s="343">
        <v>1.1155556000000002</v>
      </c>
      <c r="Q258" s="348">
        <v>0.7</v>
      </c>
      <c r="R258" s="343">
        <v>1.0508446999999999</v>
      </c>
    </row>
    <row r="259" spans="1:18" s="3" customFormat="1" ht="15" customHeight="1">
      <c r="A259" s="601"/>
      <c r="B259" s="635"/>
      <c r="C259" s="245" t="s">
        <v>677</v>
      </c>
      <c r="D259" s="626"/>
      <c r="E259" s="702"/>
      <c r="F259" s="738" t="s">
        <v>598</v>
      </c>
      <c r="G259" s="739"/>
      <c r="H259" s="621"/>
      <c r="I259" s="167">
        <v>0.44150860000000003</v>
      </c>
      <c r="J259" s="167">
        <v>0.40076499999999998</v>
      </c>
      <c r="K259" s="167">
        <v>0.30123099999999997</v>
      </c>
      <c r="L259" s="167">
        <v>0.32900000000000001</v>
      </c>
      <c r="M259" s="345">
        <v>0.45361200000000002</v>
      </c>
      <c r="N259" s="169">
        <v>0.66527999999999998</v>
      </c>
      <c r="O259" s="169">
        <v>0.61846400000000001</v>
      </c>
      <c r="P259" s="343">
        <v>0.75594939999999999</v>
      </c>
      <c r="Q259" s="348">
        <v>0.9</v>
      </c>
      <c r="R259" s="343">
        <v>0.4094102</v>
      </c>
    </row>
    <row r="260" spans="1:18" s="3" customFormat="1" ht="25.5">
      <c r="A260" s="601"/>
      <c r="B260" s="635"/>
      <c r="C260" s="245" t="s">
        <v>480</v>
      </c>
      <c r="D260" s="259" t="s">
        <v>481</v>
      </c>
      <c r="E260" s="702"/>
      <c r="F260" s="703" t="s">
        <v>678</v>
      </c>
      <c r="G260" s="703"/>
      <c r="H260" s="307" t="s">
        <v>376</v>
      </c>
      <c r="I260" s="7">
        <v>100</v>
      </c>
      <c r="J260" s="7">
        <v>156.4</v>
      </c>
      <c r="K260" s="7">
        <v>145.9</v>
      </c>
      <c r="L260" s="7">
        <v>50.1</v>
      </c>
      <c r="M260" s="10">
        <v>109.9</v>
      </c>
      <c r="N260" s="9">
        <v>90.9</v>
      </c>
      <c r="O260" s="9">
        <v>89.2</v>
      </c>
      <c r="P260" s="116">
        <v>89.8</v>
      </c>
      <c r="Q260" s="76">
        <v>85.9</v>
      </c>
      <c r="R260" s="116">
        <v>43.7</v>
      </c>
    </row>
    <row r="261" spans="1:18" s="3" customFormat="1">
      <c r="A261" s="601"/>
      <c r="B261" s="635"/>
      <c r="C261" s="239" t="s">
        <v>377</v>
      </c>
      <c r="D261" s="653" t="s">
        <v>378</v>
      </c>
      <c r="E261" s="702"/>
      <c r="F261" s="703" t="s">
        <v>379</v>
      </c>
      <c r="G261" s="703"/>
      <c r="H261" s="705" t="s">
        <v>281</v>
      </c>
      <c r="I261" s="167">
        <v>433.892</v>
      </c>
      <c r="J261" s="167">
        <v>437.8189999999999</v>
      </c>
      <c r="K261" s="167">
        <v>356.63599999999997</v>
      </c>
      <c r="L261" s="167">
        <v>409.68299999999999</v>
      </c>
      <c r="M261" s="345">
        <v>365.56599999999997</v>
      </c>
      <c r="N261" s="169">
        <v>367.15200000000004</v>
      </c>
      <c r="O261" s="169">
        <v>430.11</v>
      </c>
      <c r="P261" s="343">
        <v>554.72</v>
      </c>
      <c r="Q261" s="348">
        <v>632.005</v>
      </c>
      <c r="R261" s="343">
        <v>788.65700000000004</v>
      </c>
    </row>
    <row r="262" spans="1:18" s="3" customFormat="1">
      <c r="A262" s="601"/>
      <c r="B262" s="636"/>
      <c r="C262" s="239" t="s">
        <v>380</v>
      </c>
      <c r="D262" s="626"/>
      <c r="E262" s="702"/>
      <c r="F262" s="703" t="s">
        <v>381</v>
      </c>
      <c r="G262" s="703"/>
      <c r="H262" s="705"/>
      <c r="I262" s="416">
        <v>112.61799999999999</v>
      </c>
      <c r="J262" s="417">
        <v>13.628</v>
      </c>
      <c r="K262" s="417">
        <v>0.92199999999999993</v>
      </c>
      <c r="L262" s="417">
        <v>0.67500000000000004</v>
      </c>
      <c r="M262" s="351">
        <v>1.9870000000000001</v>
      </c>
      <c r="N262" s="418">
        <v>2.5230000000000001</v>
      </c>
      <c r="O262" s="418">
        <v>6.6779999999999999</v>
      </c>
      <c r="P262" s="352">
        <v>16.684999999999999</v>
      </c>
      <c r="Q262" s="354">
        <v>24.082000000000001</v>
      </c>
      <c r="R262" s="343">
        <v>24.285</v>
      </c>
    </row>
    <row r="263" spans="1:18" s="3" customFormat="1">
      <c r="A263" s="601"/>
      <c r="B263" s="634" t="s">
        <v>500</v>
      </c>
      <c r="C263" s="245" t="s">
        <v>382</v>
      </c>
      <c r="D263" s="675" t="s">
        <v>560</v>
      </c>
      <c r="E263" s="702" t="s">
        <v>383</v>
      </c>
      <c r="F263" s="703" t="s">
        <v>384</v>
      </c>
      <c r="G263" s="703"/>
      <c r="H263" s="705" t="s">
        <v>91</v>
      </c>
      <c r="I263" s="5">
        <v>1046.7</v>
      </c>
      <c r="J263" s="5">
        <v>1624.7</v>
      </c>
      <c r="K263" s="5">
        <v>1847.4</v>
      </c>
      <c r="L263" s="5">
        <v>1561.9</v>
      </c>
      <c r="M263" s="63">
        <v>1549.3</v>
      </c>
      <c r="N263" s="6">
        <v>1021</v>
      </c>
      <c r="O263" s="149">
        <v>880.4</v>
      </c>
      <c r="P263" s="211">
        <v>1219.2</v>
      </c>
      <c r="Q263" s="229">
        <v>1710.3</v>
      </c>
      <c r="R263" s="211">
        <v>1729.9</v>
      </c>
    </row>
    <row r="264" spans="1:18" s="3" customFormat="1">
      <c r="A264" s="601"/>
      <c r="B264" s="635"/>
      <c r="C264" s="245" t="s">
        <v>355</v>
      </c>
      <c r="D264" s="680"/>
      <c r="E264" s="702"/>
      <c r="F264" s="703" t="s">
        <v>357</v>
      </c>
      <c r="G264" s="703"/>
      <c r="H264" s="705"/>
      <c r="I264" s="7">
        <v>971</v>
      </c>
      <c r="J264" s="7">
        <v>2023.9</v>
      </c>
      <c r="K264" s="7">
        <v>1873.5</v>
      </c>
      <c r="L264" s="7">
        <v>1822.6</v>
      </c>
      <c r="M264" s="10">
        <v>1767.9</v>
      </c>
      <c r="N264" s="6">
        <v>1389.9</v>
      </c>
      <c r="O264" s="131">
        <v>1061.2</v>
      </c>
      <c r="P264" s="116">
        <v>1427.7</v>
      </c>
      <c r="Q264" s="76">
        <v>1968.8</v>
      </c>
      <c r="R264" s="116">
        <v>2060.8000000000002</v>
      </c>
    </row>
    <row r="265" spans="1:18" s="3" customFormat="1">
      <c r="A265" s="601"/>
      <c r="B265" s="635"/>
      <c r="C265" s="245" t="s">
        <v>362</v>
      </c>
      <c r="D265" s="680"/>
      <c r="E265" s="702"/>
      <c r="F265" s="703" t="s">
        <v>363</v>
      </c>
      <c r="G265" s="703"/>
      <c r="H265" s="705"/>
      <c r="I265" s="7">
        <v>196.5</v>
      </c>
      <c r="J265" s="7">
        <v>490.2</v>
      </c>
      <c r="K265" s="7">
        <v>501.6</v>
      </c>
      <c r="L265" s="7">
        <v>444.2</v>
      </c>
      <c r="M265" s="10">
        <v>367.8</v>
      </c>
      <c r="N265" s="6">
        <v>274.60000000000002</v>
      </c>
      <c r="O265" s="131">
        <v>330.6</v>
      </c>
      <c r="P265" s="116">
        <v>363.2</v>
      </c>
      <c r="Q265" s="76">
        <v>561</v>
      </c>
      <c r="R265" s="116">
        <v>585.5</v>
      </c>
    </row>
    <row r="266" spans="1:18" s="3" customFormat="1">
      <c r="A266" s="601"/>
      <c r="B266" s="635"/>
      <c r="C266" s="245" t="s">
        <v>360</v>
      </c>
      <c r="D266" s="680"/>
      <c r="E266" s="702"/>
      <c r="F266" s="703" t="s">
        <v>361</v>
      </c>
      <c r="G266" s="703"/>
      <c r="H266" s="705"/>
      <c r="I266" s="7">
        <v>181.8</v>
      </c>
      <c r="J266" s="7">
        <v>356.7</v>
      </c>
      <c r="K266" s="7">
        <v>467.8</v>
      </c>
      <c r="L266" s="7">
        <v>507.4</v>
      </c>
      <c r="M266" s="10">
        <v>352.6</v>
      </c>
      <c r="N266" s="6">
        <v>258.7</v>
      </c>
      <c r="O266" s="131">
        <v>197.9</v>
      </c>
      <c r="P266" s="116">
        <v>197.7</v>
      </c>
      <c r="Q266" s="76">
        <v>262.39999999999998</v>
      </c>
      <c r="R266" s="116">
        <v>267</v>
      </c>
    </row>
    <row r="267" spans="1:18" s="3" customFormat="1">
      <c r="A267" s="601"/>
      <c r="B267" s="635"/>
      <c r="C267" s="245" t="s">
        <v>385</v>
      </c>
      <c r="D267" s="680"/>
      <c r="E267" s="702"/>
      <c r="F267" s="703" t="s">
        <v>365</v>
      </c>
      <c r="G267" s="703"/>
      <c r="H267" s="705"/>
      <c r="I267" s="7">
        <v>158.9</v>
      </c>
      <c r="J267" s="7">
        <v>536</v>
      </c>
      <c r="K267" s="7">
        <v>535.9</v>
      </c>
      <c r="L267" s="7">
        <v>512.70000000000005</v>
      </c>
      <c r="M267" s="10">
        <v>229.5</v>
      </c>
      <c r="N267" s="6">
        <v>116.5</v>
      </c>
      <c r="O267" s="131">
        <v>139.19999999999999</v>
      </c>
      <c r="P267" s="116">
        <v>208.4</v>
      </c>
      <c r="Q267" s="76">
        <v>211.5</v>
      </c>
      <c r="R267" s="116">
        <v>289.60000000000002</v>
      </c>
    </row>
    <row r="268" spans="1:18" s="3" customFormat="1">
      <c r="A268" s="601"/>
      <c r="B268" s="635"/>
      <c r="C268" s="245" t="s">
        <v>386</v>
      </c>
      <c r="D268" s="680"/>
      <c r="E268" s="702"/>
      <c r="F268" s="703" t="s">
        <v>387</v>
      </c>
      <c r="G268" s="703"/>
      <c r="H268" s="705"/>
      <c r="I268" s="7">
        <v>87.2</v>
      </c>
      <c r="J268" s="7">
        <v>273.60000000000002</v>
      </c>
      <c r="K268" s="7">
        <v>246.4</v>
      </c>
      <c r="L268" s="7">
        <v>252.2</v>
      </c>
      <c r="M268" s="10">
        <v>159.19999999999999</v>
      </c>
      <c r="N268" s="6">
        <v>124.5</v>
      </c>
      <c r="O268" s="131">
        <v>120.3</v>
      </c>
      <c r="P268" s="116">
        <v>128.4</v>
      </c>
      <c r="Q268" s="76">
        <v>168.7</v>
      </c>
      <c r="R268" s="116">
        <v>188.9</v>
      </c>
    </row>
    <row r="269" spans="1:18" s="3" customFormat="1">
      <c r="A269" s="601"/>
      <c r="B269" s="636"/>
      <c r="C269" s="245" t="s">
        <v>59</v>
      </c>
      <c r="D269" s="681"/>
      <c r="E269" s="702"/>
      <c r="F269" s="703" t="s">
        <v>60</v>
      </c>
      <c r="G269" s="703"/>
      <c r="H269" s="705"/>
      <c r="I269" s="13">
        <f t="shared" ref="I269:R269" si="28">I221-SUM(I263:I268)</f>
        <v>558</v>
      </c>
      <c r="J269" s="12">
        <f t="shared" si="28"/>
        <v>1293.2999999999993</v>
      </c>
      <c r="K269" s="12">
        <f t="shared" si="28"/>
        <v>1265.8000000000002</v>
      </c>
      <c r="L269" s="12">
        <f t="shared" si="28"/>
        <v>1256.8000000000011</v>
      </c>
      <c r="M269" s="41">
        <f t="shared" si="28"/>
        <v>810.39999999999964</v>
      </c>
      <c r="N269" s="12">
        <f t="shared" si="28"/>
        <v>612.30000000000018</v>
      </c>
      <c r="O269" s="133">
        <f t="shared" si="28"/>
        <v>628.5</v>
      </c>
      <c r="P269" s="133">
        <f t="shared" si="28"/>
        <v>792.70000000000027</v>
      </c>
      <c r="Q269" s="289">
        <f t="shared" si="28"/>
        <v>992.10000000000036</v>
      </c>
      <c r="R269" s="133">
        <f t="shared" si="28"/>
        <v>1005.7999999999993</v>
      </c>
    </row>
    <row r="270" spans="1:18" s="3" customFormat="1" ht="12.75" customHeight="1">
      <c r="A270" s="601"/>
      <c r="B270" s="676" t="s">
        <v>599</v>
      </c>
      <c r="C270" s="245" t="s">
        <v>513</v>
      </c>
      <c r="D270" s="679" t="s">
        <v>560</v>
      </c>
      <c r="E270" s="702" t="s">
        <v>476</v>
      </c>
      <c r="F270" s="704" t="s">
        <v>466</v>
      </c>
      <c r="G270" s="704"/>
      <c r="H270" s="734" t="s">
        <v>91</v>
      </c>
      <c r="I270" s="134">
        <v>295.38492170000001</v>
      </c>
      <c r="J270" s="135">
        <v>354.78253779300002</v>
      </c>
      <c r="K270" s="135">
        <v>413.64500036200002</v>
      </c>
      <c r="L270" s="135">
        <v>429.41333149799999</v>
      </c>
      <c r="M270" s="204">
        <v>432.13889035400001</v>
      </c>
      <c r="N270" s="135">
        <v>355.37447241199601</v>
      </c>
      <c r="O270" s="135">
        <v>392.2396</v>
      </c>
      <c r="P270" s="518">
        <v>418.5</v>
      </c>
      <c r="Q270" s="519">
        <v>539.20000000000005</v>
      </c>
      <c r="R270" s="520">
        <v>499.1</v>
      </c>
    </row>
    <row r="271" spans="1:18" s="3" customFormat="1">
      <c r="A271" s="601"/>
      <c r="B271" s="677"/>
      <c r="C271" s="245" t="s">
        <v>508</v>
      </c>
      <c r="D271" s="680"/>
      <c r="E271" s="702"/>
      <c r="F271" s="704" t="s">
        <v>467</v>
      </c>
      <c r="G271" s="704"/>
      <c r="H271" s="607"/>
      <c r="I271" s="134">
        <v>64.914054199999995</v>
      </c>
      <c r="J271" s="135">
        <v>97.093367143999998</v>
      </c>
      <c r="K271" s="135">
        <v>119.487578961</v>
      </c>
      <c r="L271" s="135">
        <v>115.590302104</v>
      </c>
      <c r="M271" s="204">
        <v>103.901464494</v>
      </c>
      <c r="N271" s="135">
        <v>92.150378655000196</v>
      </c>
      <c r="O271" s="135">
        <v>89.834199999999996</v>
      </c>
      <c r="P271" s="518">
        <v>99.7</v>
      </c>
      <c r="Q271" s="521">
        <v>104</v>
      </c>
      <c r="R271" s="520">
        <v>114.7</v>
      </c>
    </row>
    <row r="272" spans="1:18" s="3" customFormat="1" ht="28.5" customHeight="1">
      <c r="A272" s="601"/>
      <c r="B272" s="677"/>
      <c r="C272" s="245" t="s">
        <v>514</v>
      </c>
      <c r="D272" s="680"/>
      <c r="E272" s="702"/>
      <c r="F272" s="704" t="s">
        <v>468</v>
      </c>
      <c r="G272" s="704"/>
      <c r="H272" s="607"/>
      <c r="I272" s="134">
        <v>20.751617499999998</v>
      </c>
      <c r="J272" s="135">
        <v>42.210518934</v>
      </c>
      <c r="K272" s="135">
        <v>29.198298457</v>
      </c>
      <c r="L272" s="135">
        <v>26.446398148</v>
      </c>
      <c r="M272" s="204">
        <v>29.043196846000001</v>
      </c>
      <c r="N272" s="135">
        <v>21.689327764999899</v>
      </c>
      <c r="O272" s="135">
        <v>36.593150000000001</v>
      </c>
      <c r="P272" s="522">
        <v>51.9</v>
      </c>
      <c r="Q272" s="523">
        <v>59.9</v>
      </c>
      <c r="R272" s="524">
        <v>69.400000000000006</v>
      </c>
    </row>
    <row r="273" spans="1:18" s="3" customFormat="1" ht="24">
      <c r="A273" s="601"/>
      <c r="B273" s="677"/>
      <c r="C273" s="245" t="s">
        <v>515</v>
      </c>
      <c r="D273" s="680"/>
      <c r="E273" s="702"/>
      <c r="F273" s="704" t="s">
        <v>469</v>
      </c>
      <c r="G273" s="704"/>
      <c r="H273" s="607"/>
      <c r="I273" s="134">
        <v>713.8400249</v>
      </c>
      <c r="J273" s="135">
        <v>1188.332117728</v>
      </c>
      <c r="K273" s="135">
        <v>1480.5956915209999</v>
      </c>
      <c r="L273" s="135">
        <v>1627.017962031</v>
      </c>
      <c r="M273" s="204">
        <v>1356.8322263780001</v>
      </c>
      <c r="N273" s="135">
        <v>874.47012133900103</v>
      </c>
      <c r="O273" s="135">
        <v>699.01459999999997</v>
      </c>
      <c r="P273" s="522">
        <v>971.4</v>
      </c>
      <c r="Q273" s="523">
        <v>1314.6</v>
      </c>
      <c r="R273" s="524">
        <v>1360.4</v>
      </c>
    </row>
    <row r="274" spans="1:18" s="3" customFormat="1">
      <c r="A274" s="601"/>
      <c r="B274" s="677"/>
      <c r="C274" s="245" t="s">
        <v>516</v>
      </c>
      <c r="D274" s="680"/>
      <c r="E274" s="702"/>
      <c r="F274" s="704" t="s">
        <v>470</v>
      </c>
      <c r="G274" s="704"/>
      <c r="H274" s="607"/>
      <c r="I274" s="134">
        <v>22.779798499999998</v>
      </c>
      <c r="J274" s="135">
        <v>29.714461515</v>
      </c>
      <c r="K274" s="135">
        <v>28.701576574000001</v>
      </c>
      <c r="L274" s="135">
        <v>31.433753806999999</v>
      </c>
      <c r="M274" s="204">
        <v>29.215461161</v>
      </c>
      <c r="N274" s="135">
        <v>24.929679572000001</v>
      </c>
      <c r="O274" s="135">
        <v>22.361899999999999</v>
      </c>
      <c r="P274" s="522">
        <v>22.7</v>
      </c>
      <c r="Q274" s="523">
        <v>26.4</v>
      </c>
      <c r="R274" s="524">
        <v>22.5</v>
      </c>
    </row>
    <row r="275" spans="1:18" s="3" customFormat="1">
      <c r="A275" s="601"/>
      <c r="B275" s="677"/>
      <c r="C275" s="245" t="s">
        <v>517</v>
      </c>
      <c r="D275" s="680"/>
      <c r="E275" s="702"/>
      <c r="F275" s="704" t="s">
        <v>471</v>
      </c>
      <c r="G275" s="704"/>
      <c r="H275" s="607"/>
      <c r="I275" s="134">
        <v>195.06878459999999</v>
      </c>
      <c r="J275" s="135">
        <v>321.66481016500001</v>
      </c>
      <c r="K275" s="135">
        <v>365.06914543400001</v>
      </c>
      <c r="L275" s="135">
        <v>364.73468100700001</v>
      </c>
      <c r="M275" s="204">
        <v>368.89873475899998</v>
      </c>
      <c r="N275" s="135">
        <v>316.38519751200403</v>
      </c>
      <c r="O275" s="135">
        <v>293.62970000000001</v>
      </c>
      <c r="P275" s="522">
        <v>340.2</v>
      </c>
      <c r="Q275" s="523">
        <v>414.2</v>
      </c>
      <c r="R275" s="524">
        <v>410.1</v>
      </c>
    </row>
    <row r="276" spans="1:18" s="3" customFormat="1">
      <c r="A276" s="601"/>
      <c r="B276" s="677"/>
      <c r="C276" s="245" t="s">
        <v>518</v>
      </c>
      <c r="D276" s="680"/>
      <c r="E276" s="702"/>
      <c r="F276" s="704" t="s">
        <v>472</v>
      </c>
      <c r="G276" s="704"/>
      <c r="H276" s="607"/>
      <c r="I276" s="134">
        <v>414.38935509999999</v>
      </c>
      <c r="J276" s="135">
        <v>980.15461450800001</v>
      </c>
      <c r="K276" s="135">
        <v>1038.4433843060001</v>
      </c>
      <c r="L276" s="135">
        <v>1036.921807808</v>
      </c>
      <c r="M276" s="204">
        <v>979.70949660100098</v>
      </c>
      <c r="N276" s="135">
        <v>700.41060413801404</v>
      </c>
      <c r="O276" s="135">
        <v>475.49299999999999</v>
      </c>
      <c r="P276" s="522">
        <v>626.29999999999995</v>
      </c>
      <c r="Q276" s="523">
        <v>883.8</v>
      </c>
      <c r="R276" s="524">
        <v>940.1</v>
      </c>
    </row>
    <row r="277" spans="1:18" s="3" customFormat="1">
      <c r="A277" s="601"/>
      <c r="B277" s="677"/>
      <c r="C277" s="245" t="s">
        <v>519</v>
      </c>
      <c r="D277" s="680"/>
      <c r="E277" s="702"/>
      <c r="F277" s="704" t="s">
        <v>473</v>
      </c>
      <c r="G277" s="704"/>
      <c r="H277" s="607"/>
      <c r="I277" s="134">
        <v>1261.7006524000001</v>
      </c>
      <c r="J277" s="135">
        <v>3260.6225221469999</v>
      </c>
      <c r="K277" s="135">
        <v>2876.7730539559998</v>
      </c>
      <c r="L277" s="135">
        <v>2385.9068875090002</v>
      </c>
      <c r="M277" s="204">
        <v>1592.6044543630001</v>
      </c>
      <c r="N277" s="135">
        <v>1128.6948094930699</v>
      </c>
      <c r="O277" s="135">
        <v>1096.9627499999999</v>
      </c>
      <c r="P277" s="522">
        <v>1530.6</v>
      </c>
      <c r="Q277" s="523">
        <v>2167.8000000000002</v>
      </c>
      <c r="R277" s="524">
        <v>2383.6999999999998</v>
      </c>
    </row>
    <row r="278" spans="1:18" s="3" customFormat="1">
      <c r="A278" s="601"/>
      <c r="B278" s="677"/>
      <c r="C278" s="245" t="s">
        <v>520</v>
      </c>
      <c r="D278" s="680"/>
      <c r="E278" s="702"/>
      <c r="F278" s="704" t="s">
        <v>474</v>
      </c>
      <c r="G278" s="704"/>
      <c r="H278" s="607"/>
      <c r="I278" s="134">
        <v>211.14758979999999</v>
      </c>
      <c r="J278" s="135">
        <v>323.77941094300002</v>
      </c>
      <c r="K278" s="135">
        <v>386.40395329500001</v>
      </c>
      <c r="L278" s="135">
        <v>340.34888327800002</v>
      </c>
      <c r="M278" s="204">
        <v>344.32206195800001</v>
      </c>
      <c r="N278" s="135">
        <v>283.39585768100301</v>
      </c>
      <c r="O278" s="135">
        <v>252.00059999999999</v>
      </c>
      <c r="P278" s="518">
        <v>275.89999999999998</v>
      </c>
      <c r="Q278" s="521">
        <v>364.6</v>
      </c>
      <c r="R278" s="520">
        <v>327.39999999999998</v>
      </c>
    </row>
    <row r="279" spans="1:18" s="3" customFormat="1">
      <c r="A279" s="601"/>
      <c r="B279" s="678"/>
      <c r="C279" s="245" t="s">
        <v>521</v>
      </c>
      <c r="D279" s="681"/>
      <c r="E279" s="702"/>
      <c r="F279" s="704" t="s">
        <v>475</v>
      </c>
      <c r="G279" s="704"/>
      <c r="H279" s="608"/>
      <c r="I279" s="134">
        <v>7.6513600000000001E-2</v>
      </c>
      <c r="J279" s="135">
        <v>3.7652789999999998E-3</v>
      </c>
      <c r="K279" s="135">
        <v>6.3000672999999993E-2</v>
      </c>
      <c r="L279" s="135">
        <v>7.8127379999999996E-3</v>
      </c>
      <c r="M279" s="204">
        <v>1.4079030000000001E-3</v>
      </c>
      <c r="N279" s="133">
        <v>1.7805560000000002E-2</v>
      </c>
      <c r="O279" s="133">
        <v>1.09E-2</v>
      </c>
      <c r="P279" s="133">
        <v>1.09E-2</v>
      </c>
      <c r="Q279" s="289">
        <v>0.4</v>
      </c>
      <c r="R279" s="135">
        <v>0.1</v>
      </c>
    </row>
    <row r="280" spans="1:18" s="3" customFormat="1" ht="15" customHeight="1">
      <c r="A280" s="601"/>
      <c r="B280" s="525" t="s">
        <v>501</v>
      </c>
      <c r="C280" s="239" t="s">
        <v>388</v>
      </c>
      <c r="D280" s="625" t="s">
        <v>140</v>
      </c>
      <c r="E280" s="731" t="s">
        <v>587</v>
      </c>
      <c r="F280" s="703" t="s">
        <v>389</v>
      </c>
      <c r="G280" s="703"/>
      <c r="H280" s="705" t="s">
        <v>143</v>
      </c>
      <c r="I280" s="5">
        <v>66.2</v>
      </c>
      <c r="J280" s="5">
        <v>7.4</v>
      </c>
      <c r="K280" s="5">
        <v>4.0999999999999996</v>
      </c>
      <c r="L280" s="5">
        <v>0.1</v>
      </c>
      <c r="M280" s="63">
        <v>34.200000000000003</v>
      </c>
      <c r="N280" s="9">
        <v>21.1</v>
      </c>
      <c r="O280" s="202">
        <v>158.5</v>
      </c>
      <c r="P280" s="211">
        <v>13.6</v>
      </c>
      <c r="Q280" s="229">
        <v>232</v>
      </c>
      <c r="R280" s="211">
        <v>14.4</v>
      </c>
    </row>
    <row r="281" spans="1:18" s="3" customFormat="1">
      <c r="A281" s="601"/>
      <c r="B281" s="635" t="s">
        <v>502</v>
      </c>
      <c r="C281" s="239" t="s">
        <v>390</v>
      </c>
      <c r="D281" s="653"/>
      <c r="E281" s="732"/>
      <c r="F281" s="703" t="s">
        <v>391</v>
      </c>
      <c r="G281" s="703"/>
      <c r="H281" s="705"/>
      <c r="I281" s="7">
        <v>65.2</v>
      </c>
      <c r="J281" s="7">
        <v>67.7</v>
      </c>
      <c r="K281" s="7">
        <v>50.1</v>
      </c>
      <c r="L281" s="7">
        <v>23.9</v>
      </c>
      <c r="M281" s="10">
        <v>17.5</v>
      </c>
      <c r="N281" s="9">
        <v>20.5</v>
      </c>
      <c r="O281" s="203">
        <v>30</v>
      </c>
      <c r="P281" s="116" t="s">
        <v>465</v>
      </c>
      <c r="Q281" s="76">
        <v>0</v>
      </c>
      <c r="R281" s="116">
        <v>2.9</v>
      </c>
    </row>
    <row r="282" spans="1:18" s="3" customFormat="1">
      <c r="A282" s="601"/>
      <c r="B282" s="635"/>
      <c r="C282" s="239" t="s">
        <v>392</v>
      </c>
      <c r="D282" s="626"/>
      <c r="E282" s="732"/>
      <c r="F282" s="703" t="s">
        <v>393</v>
      </c>
      <c r="G282" s="703"/>
      <c r="H282" s="705"/>
      <c r="I282" s="7">
        <v>8.6999999999999993</v>
      </c>
      <c r="J282" s="7">
        <v>5.0999999999999996</v>
      </c>
      <c r="K282" s="7">
        <v>6</v>
      </c>
      <c r="L282" s="7">
        <v>5.7</v>
      </c>
      <c r="M282" s="10">
        <v>8.8000000000000007</v>
      </c>
      <c r="N282" s="9">
        <v>9.3000000000000007</v>
      </c>
      <c r="O282" s="203">
        <v>10.6</v>
      </c>
      <c r="P282" s="116">
        <v>12.5</v>
      </c>
      <c r="Q282" s="76">
        <v>13.5</v>
      </c>
      <c r="R282" s="116">
        <v>12.5</v>
      </c>
    </row>
    <row r="283" spans="1:18" s="3" customFormat="1">
      <c r="A283" s="601"/>
      <c r="B283" s="635"/>
      <c r="C283" s="239" t="s">
        <v>394</v>
      </c>
      <c r="D283" s="539" t="s">
        <v>236</v>
      </c>
      <c r="E283" s="732"/>
      <c r="F283" s="703" t="s">
        <v>395</v>
      </c>
      <c r="G283" s="703"/>
      <c r="H283" s="469" t="s">
        <v>238</v>
      </c>
      <c r="I283" s="7">
        <v>106.1</v>
      </c>
      <c r="J283" s="7">
        <v>101.4</v>
      </c>
      <c r="K283" s="7">
        <v>108.3</v>
      </c>
      <c r="L283" s="7">
        <v>139.4</v>
      </c>
      <c r="M283" s="10">
        <v>143.19999999999999</v>
      </c>
      <c r="N283" s="9">
        <v>224.2</v>
      </c>
      <c r="O283" s="203">
        <v>292.39999999999998</v>
      </c>
      <c r="P283" s="116">
        <v>408.8</v>
      </c>
      <c r="Q283" s="76">
        <v>327.5</v>
      </c>
      <c r="R283" s="116">
        <v>225.9</v>
      </c>
    </row>
    <row r="284" spans="1:18" s="3" customFormat="1">
      <c r="A284" s="601"/>
      <c r="B284" s="635"/>
      <c r="C284" s="239" t="s">
        <v>396</v>
      </c>
      <c r="D284" s="625" t="s">
        <v>140</v>
      </c>
      <c r="E284" s="732"/>
      <c r="F284" s="703" t="s">
        <v>397</v>
      </c>
      <c r="G284" s="703"/>
      <c r="H284" s="705" t="s">
        <v>143</v>
      </c>
      <c r="I284" s="7">
        <v>38</v>
      </c>
      <c r="J284" s="7">
        <v>38.4</v>
      </c>
      <c r="K284" s="7">
        <v>44.9</v>
      </c>
      <c r="L284" s="7">
        <v>44.4</v>
      </c>
      <c r="M284" s="10">
        <v>44.6</v>
      </c>
      <c r="N284" s="9">
        <v>39.299999999999997</v>
      </c>
      <c r="O284" s="203">
        <v>50</v>
      </c>
      <c r="P284" s="116">
        <v>50.1</v>
      </c>
      <c r="Q284" s="76">
        <v>66.3</v>
      </c>
      <c r="R284" s="116">
        <v>52.3</v>
      </c>
    </row>
    <row r="285" spans="1:18" s="3" customFormat="1">
      <c r="A285" s="601"/>
      <c r="B285" s="635"/>
      <c r="C285" s="239" t="s">
        <v>398</v>
      </c>
      <c r="D285" s="653"/>
      <c r="E285" s="732"/>
      <c r="F285" s="703" t="s">
        <v>399</v>
      </c>
      <c r="G285" s="703"/>
      <c r="H285" s="705"/>
      <c r="I285" s="7">
        <v>25.9</v>
      </c>
      <c r="J285" s="7">
        <v>12</v>
      </c>
      <c r="K285" s="7">
        <v>31.6</v>
      </c>
      <c r="L285" s="7">
        <v>20.399999999999999</v>
      </c>
      <c r="M285" s="10">
        <v>29.6</v>
      </c>
      <c r="N285" s="9">
        <v>24.5</v>
      </c>
      <c r="O285" s="203">
        <v>26.6</v>
      </c>
      <c r="P285" s="116">
        <v>34.299999999999997</v>
      </c>
      <c r="Q285" s="76">
        <v>44.1</v>
      </c>
      <c r="R285" s="116">
        <v>43.7</v>
      </c>
    </row>
    <row r="286" spans="1:18" s="3" customFormat="1">
      <c r="A286" s="601"/>
      <c r="B286" s="635"/>
      <c r="C286" s="239" t="s">
        <v>400</v>
      </c>
      <c r="D286" s="653"/>
      <c r="E286" s="732"/>
      <c r="F286" s="703" t="s">
        <v>401</v>
      </c>
      <c r="G286" s="703"/>
      <c r="H286" s="705"/>
      <c r="I286" s="7">
        <v>8.5</v>
      </c>
      <c r="J286" s="7">
        <v>5.8</v>
      </c>
      <c r="K286" s="7">
        <v>3.2</v>
      </c>
      <c r="L286" s="7">
        <v>3.2000000000000001E-2</v>
      </c>
      <c r="M286" s="10">
        <v>5.4</v>
      </c>
      <c r="N286" s="9">
        <v>17.100000000000001</v>
      </c>
      <c r="O286" s="203">
        <v>0.7</v>
      </c>
      <c r="P286" s="116">
        <v>0.4</v>
      </c>
      <c r="Q286" s="76">
        <v>2.9</v>
      </c>
      <c r="R286" s="116">
        <v>0.4</v>
      </c>
    </row>
    <row r="287" spans="1:18" s="3" customFormat="1">
      <c r="A287" s="601"/>
      <c r="B287" s="635"/>
      <c r="C287" s="239" t="s">
        <v>402</v>
      </c>
      <c r="D287" s="653"/>
      <c r="E287" s="732"/>
      <c r="F287" s="703" t="s">
        <v>403</v>
      </c>
      <c r="G287" s="703"/>
      <c r="H287" s="705"/>
      <c r="I287" s="7">
        <v>2.2999999999999998</v>
      </c>
      <c r="J287" s="7">
        <v>2.6</v>
      </c>
      <c r="K287" s="7">
        <v>2</v>
      </c>
      <c r="L287" s="7">
        <v>2.2999999999999998</v>
      </c>
      <c r="M287" s="10">
        <v>1.6</v>
      </c>
      <c r="N287" s="9">
        <v>1.8</v>
      </c>
      <c r="O287" s="203">
        <v>1.7</v>
      </c>
      <c r="P287" s="116">
        <v>1.7</v>
      </c>
      <c r="Q287" s="76">
        <v>2</v>
      </c>
      <c r="R287" s="116">
        <v>0.9</v>
      </c>
    </row>
    <row r="288" spans="1:18" s="3" customFormat="1">
      <c r="A288" s="601"/>
      <c r="B288" s="635"/>
      <c r="C288" s="239" t="s">
        <v>404</v>
      </c>
      <c r="D288" s="626"/>
      <c r="E288" s="732"/>
      <c r="F288" s="703" t="s">
        <v>405</v>
      </c>
      <c r="G288" s="703"/>
      <c r="H288" s="705"/>
      <c r="I288" s="7">
        <v>15.8</v>
      </c>
      <c r="J288" s="7">
        <v>15.5</v>
      </c>
      <c r="K288" s="7">
        <v>20.6</v>
      </c>
      <c r="L288" s="7">
        <v>25.3</v>
      </c>
      <c r="M288" s="10">
        <v>27.8</v>
      </c>
      <c r="N288" s="9">
        <v>29.1</v>
      </c>
      <c r="O288" s="203">
        <v>36.4</v>
      </c>
      <c r="P288" s="116">
        <v>21.9</v>
      </c>
      <c r="Q288" s="76">
        <v>23.3</v>
      </c>
      <c r="R288" s="116">
        <v>31.4</v>
      </c>
    </row>
    <row r="289" spans="1:18" s="3" customFormat="1">
      <c r="A289" s="601"/>
      <c r="B289" s="635"/>
      <c r="C289" s="245" t="s">
        <v>406</v>
      </c>
      <c r="D289" s="653" t="s">
        <v>563</v>
      </c>
      <c r="E289" s="732"/>
      <c r="F289" s="703" t="s">
        <v>407</v>
      </c>
      <c r="G289" s="703"/>
      <c r="H289" s="705" t="s">
        <v>263</v>
      </c>
      <c r="I289" s="7">
        <v>12.5</v>
      </c>
      <c r="J289" s="7">
        <v>20.2</v>
      </c>
      <c r="K289" s="7">
        <v>22.7</v>
      </c>
      <c r="L289" s="7">
        <v>25.4</v>
      </c>
      <c r="M289" s="10">
        <v>21</v>
      </c>
      <c r="N289" s="9">
        <v>15.9</v>
      </c>
      <c r="O289" s="203">
        <v>20.3</v>
      </c>
      <c r="P289" s="116">
        <v>21.6</v>
      </c>
      <c r="Q289" s="76">
        <v>23.8</v>
      </c>
      <c r="R289" s="116">
        <v>28.6</v>
      </c>
    </row>
    <row r="290" spans="1:18" s="3" customFormat="1">
      <c r="A290" s="601"/>
      <c r="B290" s="635"/>
      <c r="C290" s="239" t="s">
        <v>408</v>
      </c>
      <c r="D290" s="653"/>
      <c r="E290" s="732"/>
      <c r="F290" s="703" t="s">
        <v>409</v>
      </c>
      <c r="G290" s="703"/>
      <c r="H290" s="705"/>
      <c r="I290" s="7">
        <v>18.8</v>
      </c>
      <c r="J290" s="7">
        <v>21.9</v>
      </c>
      <c r="K290" s="7">
        <v>28.7</v>
      </c>
      <c r="L290" s="7">
        <v>33.200000000000003</v>
      </c>
      <c r="M290" s="10">
        <v>21.7</v>
      </c>
      <c r="N290" s="9">
        <v>15.9</v>
      </c>
      <c r="O290" s="203">
        <v>16.7</v>
      </c>
      <c r="P290" s="116">
        <v>6.4</v>
      </c>
      <c r="Q290" s="76">
        <v>7.4</v>
      </c>
      <c r="R290" s="116">
        <v>5.3</v>
      </c>
    </row>
    <row r="291" spans="1:18" s="3" customFormat="1">
      <c r="A291" s="601"/>
      <c r="B291" s="635"/>
      <c r="C291" s="239" t="s">
        <v>410</v>
      </c>
      <c r="D291" s="259" t="s">
        <v>567</v>
      </c>
      <c r="E291" s="732"/>
      <c r="F291" s="703" t="s">
        <v>411</v>
      </c>
      <c r="G291" s="703"/>
      <c r="H291" s="469" t="s">
        <v>375</v>
      </c>
      <c r="I291" s="45">
        <v>1320.9</v>
      </c>
      <c r="J291" s="45">
        <v>1823.8</v>
      </c>
      <c r="K291" s="45">
        <v>2138.1</v>
      </c>
      <c r="L291" s="45">
        <v>1948.4</v>
      </c>
      <c r="M291" s="44">
        <v>2042.9</v>
      </c>
      <c r="N291" s="46">
        <v>2026.2</v>
      </c>
      <c r="O291" s="197">
        <v>2247</v>
      </c>
      <c r="P291" s="217">
        <v>2918</v>
      </c>
      <c r="Q291" s="275">
        <v>2550.6</v>
      </c>
      <c r="R291" s="217">
        <v>2905.1</v>
      </c>
    </row>
    <row r="292" spans="1:18" s="3" customFormat="1">
      <c r="A292" s="601"/>
      <c r="B292" s="636"/>
      <c r="C292" s="239" t="s">
        <v>412</v>
      </c>
      <c r="D292" s="539" t="s">
        <v>236</v>
      </c>
      <c r="E292" s="733"/>
      <c r="F292" s="703" t="s">
        <v>413</v>
      </c>
      <c r="G292" s="703"/>
      <c r="H292" s="469" t="s">
        <v>238</v>
      </c>
      <c r="I292" s="49">
        <v>459.9</v>
      </c>
      <c r="J292" s="47">
        <v>277.10000000000002</v>
      </c>
      <c r="K292" s="45">
        <v>226.8</v>
      </c>
      <c r="L292" s="45">
        <v>245.6</v>
      </c>
      <c r="M292" s="50">
        <v>245.7</v>
      </c>
      <c r="N292" s="48">
        <v>302.39999999999998</v>
      </c>
      <c r="O292" s="70">
        <v>303</v>
      </c>
      <c r="P292" s="216">
        <v>226</v>
      </c>
      <c r="Q292" s="279">
        <v>246.9</v>
      </c>
      <c r="R292" s="216">
        <v>149</v>
      </c>
    </row>
    <row r="293" spans="1:18" s="3" customFormat="1" ht="12.75" customHeight="1">
      <c r="A293" s="601"/>
      <c r="B293" s="634" t="s">
        <v>503</v>
      </c>
      <c r="C293" s="239" t="s">
        <v>414</v>
      </c>
      <c r="D293" s="625" t="s">
        <v>140</v>
      </c>
      <c r="E293" s="702" t="s">
        <v>415</v>
      </c>
      <c r="F293" s="703" t="s">
        <v>416</v>
      </c>
      <c r="G293" s="703"/>
      <c r="H293" s="705" t="s">
        <v>143</v>
      </c>
      <c r="I293" s="5">
        <v>5.6</v>
      </c>
      <c r="J293" s="5">
        <v>6.8</v>
      </c>
      <c r="K293" s="5">
        <v>6.3</v>
      </c>
      <c r="L293" s="5">
        <v>5.2</v>
      </c>
      <c r="M293" s="63">
        <v>5.8</v>
      </c>
      <c r="N293" s="9">
        <v>5.3</v>
      </c>
      <c r="O293" s="52">
        <v>5.4</v>
      </c>
      <c r="P293" s="211">
        <v>5.7</v>
      </c>
      <c r="Q293" s="229">
        <v>6.1</v>
      </c>
      <c r="R293" s="116">
        <v>5.5</v>
      </c>
    </row>
    <row r="294" spans="1:18" s="3" customFormat="1">
      <c r="A294" s="601"/>
      <c r="B294" s="635"/>
      <c r="C294" s="239" t="s">
        <v>417</v>
      </c>
      <c r="D294" s="626"/>
      <c r="E294" s="702"/>
      <c r="F294" s="703" t="s">
        <v>418</v>
      </c>
      <c r="G294" s="703"/>
      <c r="H294" s="705"/>
      <c r="I294" s="7">
        <v>5.5</v>
      </c>
      <c r="J294" s="7">
        <v>6.8</v>
      </c>
      <c r="K294" s="7">
        <v>7.8</v>
      </c>
      <c r="L294" s="7">
        <v>8.1999999999999993</v>
      </c>
      <c r="M294" s="10">
        <v>8.1</v>
      </c>
      <c r="N294" s="9">
        <v>7.5</v>
      </c>
      <c r="O294" s="9">
        <v>7.2</v>
      </c>
      <c r="P294" s="116">
        <v>8.5</v>
      </c>
      <c r="Q294" s="76">
        <v>9.3000000000000007</v>
      </c>
      <c r="R294" s="116">
        <v>8.5</v>
      </c>
    </row>
    <row r="295" spans="1:18" s="3" customFormat="1">
      <c r="A295" s="601"/>
      <c r="B295" s="635"/>
      <c r="C295" s="239" t="s">
        <v>419</v>
      </c>
      <c r="D295" s="653" t="s">
        <v>420</v>
      </c>
      <c r="E295" s="702"/>
      <c r="F295" s="703" t="s">
        <v>421</v>
      </c>
      <c r="G295" s="703"/>
      <c r="H295" s="705" t="s">
        <v>321</v>
      </c>
      <c r="I295" s="7">
        <v>69.099999999999994</v>
      </c>
      <c r="J295" s="7">
        <v>102.9</v>
      </c>
      <c r="K295" s="7">
        <v>93.9</v>
      </c>
      <c r="L295" s="7">
        <v>89.2</v>
      </c>
      <c r="M295" s="10">
        <v>118.2</v>
      </c>
      <c r="N295" s="9">
        <v>57.8</v>
      </c>
      <c r="O295" s="9">
        <v>78.3</v>
      </c>
      <c r="P295" s="217">
        <v>106</v>
      </c>
      <c r="Q295" s="275">
        <v>112.4</v>
      </c>
      <c r="R295" s="217">
        <v>109.5</v>
      </c>
    </row>
    <row r="296" spans="1:18">
      <c r="A296" s="601"/>
      <c r="B296" s="635"/>
      <c r="C296" s="239" t="s">
        <v>422</v>
      </c>
      <c r="D296" s="653"/>
      <c r="E296" s="702"/>
      <c r="F296" s="703" t="s">
        <v>423</v>
      </c>
      <c r="G296" s="703"/>
      <c r="H296" s="705"/>
      <c r="I296" s="7">
        <v>51</v>
      </c>
      <c r="J296" s="7">
        <v>69.400000000000006</v>
      </c>
      <c r="K296" s="7">
        <v>57</v>
      </c>
      <c r="L296" s="7">
        <v>64.599999999999994</v>
      </c>
      <c r="M296" s="10">
        <v>58.9</v>
      </c>
      <c r="N296" s="9">
        <v>38.5</v>
      </c>
      <c r="O296" s="9">
        <v>61.3</v>
      </c>
      <c r="P296" s="116">
        <v>74.900000000000006</v>
      </c>
      <c r="Q296" s="76">
        <v>86.8</v>
      </c>
      <c r="R296" s="116">
        <v>80.5</v>
      </c>
    </row>
    <row r="297" spans="1:18">
      <c r="A297" s="601"/>
      <c r="B297" s="635"/>
      <c r="C297" s="239" t="s">
        <v>424</v>
      </c>
      <c r="D297" s="653"/>
      <c r="E297" s="702"/>
      <c r="F297" s="703" t="s">
        <v>425</v>
      </c>
      <c r="G297" s="703"/>
      <c r="H297" s="705"/>
      <c r="I297" s="7">
        <v>102.4</v>
      </c>
      <c r="J297" s="7">
        <v>131.6</v>
      </c>
      <c r="K297" s="7">
        <v>751.5</v>
      </c>
      <c r="L297" s="7">
        <v>95</v>
      </c>
      <c r="M297" s="10">
        <v>69.8</v>
      </c>
      <c r="N297" s="9">
        <v>86.1</v>
      </c>
      <c r="O297" s="9">
        <v>86.7</v>
      </c>
      <c r="P297" s="116">
        <v>76.900000000000006</v>
      </c>
      <c r="Q297" s="76">
        <v>97</v>
      </c>
      <c r="R297" s="116">
        <v>97.1</v>
      </c>
    </row>
    <row r="298" spans="1:18">
      <c r="A298" s="601"/>
      <c r="B298" s="636"/>
      <c r="C298" s="239" t="s">
        <v>426</v>
      </c>
      <c r="D298" s="626"/>
      <c r="E298" s="702"/>
      <c r="F298" s="703" t="s">
        <v>427</v>
      </c>
      <c r="G298" s="703"/>
      <c r="H298" s="705"/>
      <c r="I298" s="13">
        <v>113.5</v>
      </c>
      <c r="J298" s="12">
        <v>234</v>
      </c>
      <c r="K298" s="12">
        <v>254.3</v>
      </c>
      <c r="L298" s="12">
        <v>251.8</v>
      </c>
      <c r="M298" s="55">
        <v>253.5</v>
      </c>
      <c r="N298" s="9">
        <v>193.2</v>
      </c>
      <c r="O298" s="70">
        <v>151.1</v>
      </c>
      <c r="P298" s="108">
        <v>147.5</v>
      </c>
      <c r="Q298" s="269">
        <v>144.1</v>
      </c>
      <c r="R298" s="116">
        <v>111.3</v>
      </c>
    </row>
    <row r="299" spans="1:18" ht="15" customHeight="1">
      <c r="A299" s="601"/>
      <c r="B299" s="634" t="s">
        <v>504</v>
      </c>
      <c r="C299" s="239" t="s">
        <v>428</v>
      </c>
      <c r="D299" s="263" t="s">
        <v>275</v>
      </c>
      <c r="E299" s="702" t="s">
        <v>429</v>
      </c>
      <c r="F299" s="703" t="s">
        <v>430</v>
      </c>
      <c r="G299" s="703"/>
      <c r="H299" s="469" t="s">
        <v>277</v>
      </c>
      <c r="I299" s="5">
        <v>923.4</v>
      </c>
      <c r="J299" s="5">
        <v>824.9</v>
      </c>
      <c r="K299" s="5">
        <v>1848.4</v>
      </c>
      <c r="L299" s="5">
        <v>2735</v>
      </c>
      <c r="M299" s="63">
        <v>2645.9</v>
      </c>
      <c r="N299" s="149">
        <v>1920.6</v>
      </c>
      <c r="O299" s="149">
        <v>1534.7</v>
      </c>
      <c r="P299" s="211">
        <v>1443.2</v>
      </c>
      <c r="Q299" s="229">
        <v>2379.6</v>
      </c>
      <c r="R299" s="211">
        <v>3292.6</v>
      </c>
    </row>
    <row r="300" spans="1:18">
      <c r="A300" s="601"/>
      <c r="B300" s="635"/>
      <c r="C300" s="239" t="s">
        <v>431</v>
      </c>
      <c r="D300" s="625" t="s">
        <v>140</v>
      </c>
      <c r="E300" s="702"/>
      <c r="F300" s="703" t="s">
        <v>432</v>
      </c>
      <c r="G300" s="703"/>
      <c r="H300" s="705" t="s">
        <v>143</v>
      </c>
      <c r="I300" s="7">
        <v>31.2</v>
      </c>
      <c r="J300" s="7">
        <v>45.7</v>
      </c>
      <c r="K300" s="7">
        <v>67.7</v>
      </c>
      <c r="L300" s="7">
        <v>75.8</v>
      </c>
      <c r="M300" s="76">
        <v>57.2</v>
      </c>
      <c r="N300" s="131">
        <v>59</v>
      </c>
      <c r="O300" s="131">
        <v>65.099999999999994</v>
      </c>
      <c r="P300" s="116">
        <v>105.1</v>
      </c>
      <c r="Q300" s="76">
        <v>118.6</v>
      </c>
      <c r="R300" s="116">
        <v>136.6</v>
      </c>
    </row>
    <row r="301" spans="1:18">
      <c r="A301" s="601"/>
      <c r="B301" s="635"/>
      <c r="C301" s="239" t="s">
        <v>241</v>
      </c>
      <c r="D301" s="626"/>
      <c r="E301" s="702"/>
      <c r="F301" s="703" t="s">
        <v>242</v>
      </c>
      <c r="G301" s="703"/>
      <c r="H301" s="705"/>
      <c r="I301" s="7">
        <v>455.9</v>
      </c>
      <c r="J301" s="7">
        <v>785.9</v>
      </c>
      <c r="K301" s="7">
        <v>1192.3</v>
      </c>
      <c r="L301" s="7">
        <v>1525.4</v>
      </c>
      <c r="M301" s="10">
        <v>1506</v>
      </c>
      <c r="N301" s="131">
        <v>884.3</v>
      </c>
      <c r="O301" s="131">
        <v>252.6</v>
      </c>
      <c r="P301" s="116">
        <v>91</v>
      </c>
      <c r="Q301" s="76">
        <v>35.799999999999997</v>
      </c>
      <c r="R301" s="116">
        <v>44.3</v>
      </c>
    </row>
    <row r="302" spans="1:18">
      <c r="A302" s="601"/>
      <c r="B302" s="635"/>
      <c r="C302" s="239" t="s">
        <v>433</v>
      </c>
      <c r="D302" s="539" t="s">
        <v>258</v>
      </c>
      <c r="E302" s="702"/>
      <c r="F302" s="703" t="s">
        <v>434</v>
      </c>
      <c r="G302" s="703"/>
      <c r="H302" s="469" t="s">
        <v>281</v>
      </c>
      <c r="I302" s="7">
        <v>191.5</v>
      </c>
      <c r="J302" s="7">
        <v>231.4</v>
      </c>
      <c r="K302" s="7">
        <v>202.6</v>
      </c>
      <c r="L302" s="7">
        <v>219.2</v>
      </c>
      <c r="M302" s="10">
        <v>155.6</v>
      </c>
      <c r="N302" s="131">
        <v>103.5</v>
      </c>
      <c r="O302" s="131">
        <v>145.69999999999999</v>
      </c>
      <c r="P302" s="116">
        <v>174.2</v>
      </c>
      <c r="Q302" s="76">
        <v>236.7</v>
      </c>
      <c r="R302" s="116">
        <v>236.6</v>
      </c>
    </row>
    <row r="303" spans="1:18">
      <c r="A303" s="601"/>
      <c r="B303" s="635"/>
      <c r="C303" s="239" t="s">
        <v>435</v>
      </c>
      <c r="D303" s="625" t="s">
        <v>319</v>
      </c>
      <c r="E303" s="702"/>
      <c r="F303" s="703" t="s">
        <v>436</v>
      </c>
      <c r="G303" s="703"/>
      <c r="H303" s="705" t="s">
        <v>321</v>
      </c>
      <c r="I303" s="7">
        <v>26.4</v>
      </c>
      <c r="J303" s="7">
        <v>57.6</v>
      </c>
      <c r="K303" s="7">
        <v>46.4</v>
      </c>
      <c r="L303" s="7">
        <v>44.7</v>
      </c>
      <c r="M303" s="10">
        <v>41.2</v>
      </c>
      <c r="N303" s="131">
        <v>37.1</v>
      </c>
      <c r="O303" s="131">
        <v>37.700000000000003</v>
      </c>
      <c r="P303" s="116">
        <v>48.9</v>
      </c>
      <c r="Q303" s="76">
        <v>64.039000000000001</v>
      </c>
      <c r="R303" s="116">
        <v>69.471999999999994</v>
      </c>
    </row>
    <row r="304" spans="1:18">
      <c r="A304" s="601"/>
      <c r="B304" s="636"/>
      <c r="C304" s="239" t="s">
        <v>437</v>
      </c>
      <c r="D304" s="626"/>
      <c r="E304" s="702"/>
      <c r="F304" s="703" t="s">
        <v>438</v>
      </c>
      <c r="G304" s="703"/>
      <c r="H304" s="705"/>
      <c r="I304" s="13">
        <v>12.2</v>
      </c>
      <c r="J304" s="12">
        <v>24.9</v>
      </c>
      <c r="K304" s="12">
        <v>22.4</v>
      </c>
      <c r="L304" s="12">
        <v>18</v>
      </c>
      <c r="M304" s="55">
        <v>12.5</v>
      </c>
      <c r="N304" s="132">
        <v>7.7</v>
      </c>
      <c r="O304" s="132">
        <v>6.8</v>
      </c>
      <c r="P304" s="108">
        <v>14.2</v>
      </c>
      <c r="Q304" s="269">
        <v>22.256</v>
      </c>
      <c r="R304" s="108">
        <v>23.05</v>
      </c>
    </row>
    <row r="305" spans="1:18" ht="12.75" customHeight="1">
      <c r="A305" s="601"/>
      <c r="B305" s="634" t="s">
        <v>505</v>
      </c>
      <c r="C305" s="239" t="s">
        <v>439</v>
      </c>
      <c r="D305" s="625" t="s">
        <v>140</v>
      </c>
      <c r="E305" s="702" t="s">
        <v>440</v>
      </c>
      <c r="F305" s="703" t="s">
        <v>441</v>
      </c>
      <c r="G305" s="703"/>
      <c r="H305" s="705" t="s">
        <v>143</v>
      </c>
      <c r="I305" s="5">
        <v>284.7</v>
      </c>
      <c r="J305" s="5">
        <v>325.39999999999998</v>
      </c>
      <c r="K305" s="5">
        <v>389</v>
      </c>
      <c r="L305" s="5">
        <v>380.1</v>
      </c>
      <c r="M305" s="63">
        <v>416</v>
      </c>
      <c r="N305" s="9">
        <v>433.5</v>
      </c>
      <c r="O305" s="52">
        <v>384.7</v>
      </c>
      <c r="P305" s="211">
        <v>410.9</v>
      </c>
      <c r="Q305" s="229">
        <v>435.2</v>
      </c>
      <c r="R305" s="116">
        <v>541.5</v>
      </c>
    </row>
    <row r="306" spans="1:18">
      <c r="A306" s="601"/>
      <c r="B306" s="635"/>
      <c r="C306" s="239" t="s">
        <v>442</v>
      </c>
      <c r="D306" s="653"/>
      <c r="E306" s="702"/>
      <c r="F306" s="703" t="s">
        <v>443</v>
      </c>
      <c r="G306" s="703"/>
      <c r="H306" s="705"/>
      <c r="I306" s="7">
        <v>499.4</v>
      </c>
      <c r="J306" s="7">
        <v>647.29999999999995</v>
      </c>
      <c r="K306" s="7">
        <v>715.5</v>
      </c>
      <c r="L306" s="7">
        <v>773.5</v>
      </c>
      <c r="M306" s="10">
        <v>685.9</v>
      </c>
      <c r="N306" s="26">
        <v>655</v>
      </c>
      <c r="O306" s="9">
        <v>548.1</v>
      </c>
      <c r="P306" s="116">
        <v>805.3</v>
      </c>
      <c r="Q306" s="76">
        <v>848.8</v>
      </c>
      <c r="R306" s="116">
        <v>1080.4000000000001</v>
      </c>
    </row>
    <row r="307" spans="1:18">
      <c r="A307" s="601"/>
      <c r="B307" s="635"/>
      <c r="C307" s="239" t="s">
        <v>444</v>
      </c>
      <c r="D307" s="653"/>
      <c r="E307" s="702"/>
      <c r="F307" s="703" t="s">
        <v>445</v>
      </c>
      <c r="G307" s="703"/>
      <c r="H307" s="705"/>
      <c r="I307" s="7">
        <v>16.2</v>
      </c>
      <c r="J307" s="7">
        <v>25.1</v>
      </c>
      <c r="K307" s="7">
        <v>36.200000000000003</v>
      </c>
      <c r="L307" s="7">
        <v>38.799999999999997</v>
      </c>
      <c r="M307" s="10">
        <v>26.2</v>
      </c>
      <c r="N307" s="9">
        <v>27.3</v>
      </c>
      <c r="O307" s="9">
        <v>24.8</v>
      </c>
      <c r="P307" s="116">
        <v>33.5</v>
      </c>
      <c r="Q307" s="76">
        <v>40.299999999999997</v>
      </c>
      <c r="R307" s="116">
        <v>46.6</v>
      </c>
    </row>
    <row r="308" spans="1:18">
      <c r="A308" s="601"/>
      <c r="B308" s="635"/>
      <c r="C308" s="239" t="s">
        <v>446</v>
      </c>
      <c r="D308" s="653"/>
      <c r="E308" s="702"/>
      <c r="F308" s="703" t="s">
        <v>447</v>
      </c>
      <c r="G308" s="703"/>
      <c r="H308" s="705"/>
      <c r="I308" s="7">
        <v>5.3</v>
      </c>
      <c r="J308" s="7">
        <v>6.7</v>
      </c>
      <c r="K308" s="7">
        <v>3.9</v>
      </c>
      <c r="L308" s="7">
        <v>2.6</v>
      </c>
      <c r="M308" s="10">
        <v>3.1</v>
      </c>
      <c r="N308" s="9">
        <v>3.2</v>
      </c>
      <c r="O308" s="9">
        <v>2.6</v>
      </c>
      <c r="P308" s="116">
        <v>2.2000000000000002</v>
      </c>
      <c r="Q308" s="76">
        <v>3</v>
      </c>
      <c r="R308" s="116">
        <v>3</v>
      </c>
    </row>
    <row r="309" spans="1:18">
      <c r="A309" s="601"/>
      <c r="B309" s="635"/>
      <c r="C309" s="239" t="s">
        <v>448</v>
      </c>
      <c r="D309" s="626"/>
      <c r="E309" s="702"/>
      <c r="F309" s="703" t="s">
        <v>449</v>
      </c>
      <c r="G309" s="703"/>
      <c r="H309" s="705"/>
      <c r="I309" s="7">
        <v>3</v>
      </c>
      <c r="J309" s="7">
        <v>4.8</v>
      </c>
      <c r="K309" s="7">
        <v>1.1000000000000001</v>
      </c>
      <c r="L309" s="7">
        <v>0.5</v>
      </c>
      <c r="M309" s="10">
        <v>1</v>
      </c>
      <c r="N309" s="9">
        <v>0.9</v>
      </c>
      <c r="O309" s="9">
        <v>0.9</v>
      </c>
      <c r="P309" s="116">
        <v>0.5</v>
      </c>
      <c r="Q309" s="76">
        <v>0.4</v>
      </c>
      <c r="R309" s="116">
        <v>0.1</v>
      </c>
    </row>
    <row r="310" spans="1:18">
      <c r="A310" s="602"/>
      <c r="B310" s="636"/>
      <c r="C310" s="239" t="s">
        <v>295</v>
      </c>
      <c r="D310" s="540" t="s">
        <v>296</v>
      </c>
      <c r="E310" s="702"/>
      <c r="F310" s="703" t="s">
        <v>450</v>
      </c>
      <c r="G310" s="703"/>
      <c r="H310" s="469" t="s">
        <v>296</v>
      </c>
      <c r="I310" s="13">
        <v>262.89999999999998</v>
      </c>
      <c r="J310" s="12">
        <v>275.5</v>
      </c>
      <c r="K310" s="12">
        <v>366</v>
      </c>
      <c r="L310" s="12">
        <v>1195.5</v>
      </c>
      <c r="M310" s="55">
        <v>1349.2</v>
      </c>
      <c r="N310" s="6">
        <v>1384.8</v>
      </c>
      <c r="O310" s="56">
        <v>1420.2</v>
      </c>
      <c r="P310" s="108">
        <v>1574.3</v>
      </c>
      <c r="Q310" s="269">
        <v>1665.7</v>
      </c>
      <c r="R310" s="116">
        <v>1722.7</v>
      </c>
    </row>
    <row r="311" spans="1:18" ht="12.75" customHeight="1">
      <c r="A311" s="600">
        <v>32</v>
      </c>
      <c r="B311" s="654" t="s">
        <v>451</v>
      </c>
      <c r="C311" s="245" t="s">
        <v>477</v>
      </c>
      <c r="D311" s="625" t="s">
        <v>560</v>
      </c>
      <c r="E311" s="622" t="s">
        <v>452</v>
      </c>
      <c r="F311" s="726" t="s">
        <v>600</v>
      </c>
      <c r="G311" s="467" t="s">
        <v>453</v>
      </c>
      <c r="H311" s="709" t="s">
        <v>91</v>
      </c>
      <c r="I311" s="526">
        <f t="shared" ref="I311:R311" si="29">I312-I313</f>
        <v>1629.1000000000001</v>
      </c>
      <c r="J311" s="526">
        <f t="shared" si="29"/>
        <v>4476.5999999999995</v>
      </c>
      <c r="K311" s="526">
        <f t="shared" si="29"/>
        <v>4207.8</v>
      </c>
      <c r="L311" s="526">
        <f t="shared" si="29"/>
        <v>2018.6999999999998</v>
      </c>
      <c r="M311" s="526">
        <f t="shared" si="29"/>
        <v>230.70000000000002</v>
      </c>
      <c r="N311" s="526">
        <f>N312-N313</f>
        <v>82.899999999999991</v>
      </c>
      <c r="O311" s="526">
        <f t="shared" si="29"/>
        <v>-4170.8999999999996</v>
      </c>
      <c r="P311" s="526">
        <f t="shared" si="29"/>
        <v>1445.8000000000002</v>
      </c>
      <c r="Q311" s="527">
        <f t="shared" si="29"/>
        <v>2136.654</v>
      </c>
      <c r="R311" s="526">
        <f t="shared" si="29"/>
        <v>2316.3000000000002</v>
      </c>
    </row>
    <row r="312" spans="1:18">
      <c r="A312" s="601"/>
      <c r="B312" s="635"/>
      <c r="C312" s="253" t="s">
        <v>478</v>
      </c>
      <c r="D312" s="653"/>
      <c r="E312" s="604"/>
      <c r="F312" s="727"/>
      <c r="G312" s="467" t="s">
        <v>614</v>
      </c>
      <c r="H312" s="620"/>
      <c r="I312" s="528">
        <v>1691.4</v>
      </c>
      <c r="J312" s="529">
        <v>4571.2</v>
      </c>
      <c r="K312" s="530">
        <v>4272.5</v>
      </c>
      <c r="L312" s="529">
        <v>2059.6999999999998</v>
      </c>
      <c r="M312" s="531">
        <v>337.8</v>
      </c>
      <c r="N312" s="427">
        <v>94.3</v>
      </c>
      <c r="O312" s="221">
        <v>-4156.3999999999996</v>
      </c>
      <c r="P312" s="222">
        <v>1494.4</v>
      </c>
      <c r="Q312" s="303">
        <v>2173.6999999999998</v>
      </c>
      <c r="R312" s="222">
        <v>2443.3000000000002</v>
      </c>
    </row>
    <row r="313" spans="1:18">
      <c r="A313" s="602"/>
      <c r="B313" s="635"/>
      <c r="C313" s="252" t="s">
        <v>479</v>
      </c>
      <c r="D313" s="653"/>
      <c r="E313" s="604"/>
      <c r="F313" s="728"/>
      <c r="G313" s="467" t="s">
        <v>615</v>
      </c>
      <c r="H313" s="621"/>
      <c r="I313" s="532">
        <v>62.3</v>
      </c>
      <c r="J313" s="12">
        <v>94.6</v>
      </c>
      <c r="K313" s="533">
        <v>64.7</v>
      </c>
      <c r="L313" s="12">
        <v>41</v>
      </c>
      <c r="M313" s="533">
        <v>107.1</v>
      </c>
      <c r="N313" s="534">
        <v>11.4</v>
      </c>
      <c r="O313" s="70">
        <v>14.5</v>
      </c>
      <c r="P313" s="108">
        <v>48.6</v>
      </c>
      <c r="Q313" s="269">
        <v>37.045999999999999</v>
      </c>
      <c r="R313" s="108">
        <v>127</v>
      </c>
    </row>
    <row r="314" spans="1:18" ht="15" customHeight="1">
      <c r="A314" s="641">
        <v>32.1</v>
      </c>
      <c r="B314" s="692" t="s">
        <v>753</v>
      </c>
      <c r="C314" s="564" t="s">
        <v>366</v>
      </c>
      <c r="D314" s="625" t="s">
        <v>560</v>
      </c>
      <c r="E314" s="604"/>
      <c r="F314" s="729" t="s">
        <v>752</v>
      </c>
      <c r="G314" s="443" t="s">
        <v>367</v>
      </c>
      <c r="H314" s="709" t="s">
        <v>91</v>
      </c>
      <c r="I314" s="423" t="s">
        <v>17</v>
      </c>
      <c r="J314" s="265">
        <v>2728.4747146997597</v>
      </c>
      <c r="K314" s="135">
        <v>2499.3069243544955</v>
      </c>
      <c r="L314" s="265">
        <v>1678.2246980314189</v>
      </c>
      <c r="M314" s="135">
        <v>611.44858681376502</v>
      </c>
      <c r="N314" s="265">
        <v>468.74460894230162</v>
      </c>
      <c r="O314" s="131">
        <v>531.05334575445477</v>
      </c>
      <c r="P314" s="266">
        <v>766.25524760915596</v>
      </c>
      <c r="Q314" s="235">
        <v>1647.4615679783367</v>
      </c>
      <c r="R314" s="235">
        <v>1886.6726175843251</v>
      </c>
    </row>
    <row r="315" spans="1:18">
      <c r="A315" s="642"/>
      <c r="B315" s="693"/>
      <c r="C315" s="565" t="s">
        <v>680</v>
      </c>
      <c r="D315" s="653"/>
      <c r="E315" s="604"/>
      <c r="F315" s="730"/>
      <c r="G315" s="444" t="s">
        <v>601</v>
      </c>
      <c r="H315" s="620"/>
      <c r="I315" s="60" t="s">
        <v>17</v>
      </c>
      <c r="J315" s="265">
        <v>344.34389456201063</v>
      </c>
      <c r="K315" s="135">
        <v>492.78694536710401</v>
      </c>
      <c r="L315" s="265">
        <v>308.37078987058516</v>
      </c>
      <c r="M315" s="135">
        <v>298.76503224234762</v>
      </c>
      <c r="N315" s="265">
        <v>197.29267239470755</v>
      </c>
      <c r="O315" s="131">
        <v>246.98320620663384</v>
      </c>
      <c r="P315" s="266">
        <v>223.888218670649</v>
      </c>
      <c r="Q315" s="235">
        <v>357.71920403278062</v>
      </c>
      <c r="R315" s="235">
        <v>314.84941101834073</v>
      </c>
    </row>
    <row r="316" spans="1:18">
      <c r="A316" s="642"/>
      <c r="B316" s="693"/>
      <c r="C316" s="565" t="s">
        <v>795</v>
      </c>
      <c r="D316" s="653"/>
      <c r="E316" s="604"/>
      <c r="F316" s="730"/>
      <c r="G316" s="444" t="s">
        <v>602</v>
      </c>
      <c r="H316" s="620"/>
      <c r="I316" s="60" t="s">
        <v>17</v>
      </c>
      <c r="J316" s="265">
        <v>250.42446092779883</v>
      </c>
      <c r="K316" s="135">
        <v>201.28370230290301</v>
      </c>
      <c r="L316" s="265">
        <v>94.360299607520133</v>
      </c>
      <c r="M316" s="135">
        <v>42.765084067495252</v>
      </c>
      <c r="N316" s="265">
        <v>262.94945829400291</v>
      </c>
      <c r="O316" s="131">
        <v>227.26374220129415</v>
      </c>
      <c r="P316" s="266">
        <v>101.8734636621879</v>
      </c>
      <c r="Q316" s="235">
        <v>78.807726922777121</v>
      </c>
      <c r="R316" s="235">
        <v>169.85366317103151</v>
      </c>
    </row>
    <row r="317" spans="1:18">
      <c r="A317" s="642"/>
      <c r="B317" s="693"/>
      <c r="C317" s="565" t="s">
        <v>661</v>
      </c>
      <c r="D317" s="653"/>
      <c r="E317" s="604"/>
      <c r="F317" s="730"/>
      <c r="G317" s="444" t="s">
        <v>603</v>
      </c>
      <c r="H317" s="620"/>
      <c r="I317" s="60" t="s">
        <v>17</v>
      </c>
      <c r="J317" s="265">
        <v>659.15755029370757</v>
      </c>
      <c r="K317" s="135">
        <v>288.66976769781797</v>
      </c>
      <c r="L317" s="265">
        <v>178.75221434554126</v>
      </c>
      <c r="M317" s="135">
        <v>244.72481035988133</v>
      </c>
      <c r="N317" s="265">
        <v>72.01507183815977</v>
      </c>
      <c r="O317" s="131">
        <v>73.150452333028241</v>
      </c>
      <c r="P317" s="266">
        <v>135.09336796672369</v>
      </c>
      <c r="Q317" s="235">
        <v>54.662424150491461</v>
      </c>
      <c r="R317" s="235">
        <v>155.76939917425932</v>
      </c>
    </row>
    <row r="318" spans="1:18">
      <c r="A318" s="642"/>
      <c r="B318" s="693"/>
      <c r="C318" s="565" t="s">
        <v>662</v>
      </c>
      <c r="D318" s="653"/>
      <c r="E318" s="604"/>
      <c r="F318" s="730"/>
      <c r="G318" s="444" t="s">
        <v>604</v>
      </c>
      <c r="H318" s="620"/>
      <c r="I318" s="60" t="s">
        <v>17</v>
      </c>
      <c r="J318" s="265">
        <v>890.13355022153223</v>
      </c>
      <c r="K318" s="135">
        <v>790.03393560753227</v>
      </c>
      <c r="L318" s="265">
        <v>232.86882523793221</v>
      </c>
      <c r="M318" s="135">
        <v>366.29694070278219</v>
      </c>
      <c r="N318" s="265">
        <v>65.885576946776069</v>
      </c>
      <c r="O318" s="131">
        <v>59.082745713101076</v>
      </c>
      <c r="P318" s="266">
        <v>246.97213447722052</v>
      </c>
      <c r="Q318" s="235">
        <v>64.155149953956155</v>
      </c>
      <c r="R318" s="235">
        <v>127.54295988632575</v>
      </c>
    </row>
    <row r="319" spans="1:18">
      <c r="A319" s="642"/>
      <c r="B319" s="693"/>
      <c r="C319" s="565" t="s">
        <v>663</v>
      </c>
      <c r="D319" s="653"/>
      <c r="E319" s="604"/>
      <c r="F319" s="730"/>
      <c r="G319" s="444" t="s">
        <v>363</v>
      </c>
      <c r="H319" s="620"/>
      <c r="I319" s="60" t="s">
        <v>17</v>
      </c>
      <c r="J319" s="265">
        <v>54.124954142025274</v>
      </c>
      <c r="K319" s="135">
        <v>154.86526889881503</v>
      </c>
      <c r="L319" s="265">
        <v>78.595118198842798</v>
      </c>
      <c r="M319" s="135">
        <v>132.28728703140166</v>
      </c>
      <c r="N319" s="265">
        <v>61.324674646395138</v>
      </c>
      <c r="O319" s="131">
        <v>94.256544064458993</v>
      </c>
      <c r="P319" s="266">
        <v>91.783895320831775</v>
      </c>
      <c r="Q319" s="235">
        <v>243.6934825687303</v>
      </c>
      <c r="R319" s="235">
        <v>121.68066990151728</v>
      </c>
    </row>
    <row r="320" spans="1:18">
      <c r="A320" s="642"/>
      <c r="B320" s="693"/>
      <c r="C320" s="565" t="s">
        <v>385</v>
      </c>
      <c r="D320" s="653"/>
      <c r="E320" s="604"/>
      <c r="F320" s="730"/>
      <c r="G320" s="444" t="s">
        <v>605</v>
      </c>
      <c r="H320" s="620"/>
      <c r="I320" s="60" t="s">
        <v>17</v>
      </c>
      <c r="J320" s="265">
        <v>240.19038194106139</v>
      </c>
      <c r="K320" s="135">
        <v>350.88478624995321</v>
      </c>
      <c r="L320" s="265">
        <v>232.22201524194759</v>
      </c>
      <c r="M320" s="135">
        <v>71.340994488182091</v>
      </c>
      <c r="N320" s="265">
        <v>68.847286189109269</v>
      </c>
      <c r="O320" s="131">
        <v>90.156388838374625</v>
      </c>
      <c r="P320" s="266">
        <v>138.87760512555951</v>
      </c>
      <c r="Q320" s="235">
        <v>77.959530301003028</v>
      </c>
      <c r="R320" s="235">
        <v>87.645481155966593</v>
      </c>
    </row>
    <row r="321" spans="1:18">
      <c r="A321" s="642"/>
      <c r="B321" s="693"/>
      <c r="C321" s="565" t="s">
        <v>664</v>
      </c>
      <c r="D321" s="653"/>
      <c r="E321" s="604"/>
      <c r="F321" s="730"/>
      <c r="G321" s="444" t="s">
        <v>369</v>
      </c>
      <c r="H321" s="620"/>
      <c r="I321" s="60" t="s">
        <v>17</v>
      </c>
      <c r="J321" s="265">
        <v>123.57685437429895</v>
      </c>
      <c r="K321" s="135">
        <v>43.54890606046547</v>
      </c>
      <c r="L321" s="265">
        <v>54.752199560863843</v>
      </c>
      <c r="M321" s="135">
        <v>40.866721413123557</v>
      </c>
      <c r="N321" s="265">
        <v>31.775123890886377</v>
      </c>
      <c r="O321" s="131">
        <v>33.040642918747977</v>
      </c>
      <c r="P321" s="266">
        <v>25.106413274679163</v>
      </c>
      <c r="Q321" s="235">
        <v>19.344503381471963</v>
      </c>
      <c r="R321" s="235">
        <v>74.540645431483512</v>
      </c>
    </row>
    <row r="322" spans="1:18">
      <c r="A322" s="642"/>
      <c r="B322" s="693"/>
      <c r="C322" s="566" t="s">
        <v>665</v>
      </c>
      <c r="D322" s="653"/>
      <c r="E322" s="604"/>
      <c r="F322" s="730"/>
      <c r="G322" s="445" t="s">
        <v>606</v>
      </c>
      <c r="H322" s="620"/>
      <c r="I322" s="60" t="s">
        <v>17</v>
      </c>
      <c r="J322" s="265">
        <v>30.231372874217403</v>
      </c>
      <c r="K322" s="135">
        <v>10.606336058985566</v>
      </c>
      <c r="L322" s="265">
        <v>17.080539517466928</v>
      </c>
      <c r="M322" s="135">
        <v>5.9419668590693151</v>
      </c>
      <c r="N322" s="265">
        <v>2.8072711872238352</v>
      </c>
      <c r="O322" s="131">
        <v>2.7213477991796147</v>
      </c>
      <c r="P322" s="266">
        <v>4.099658062918774</v>
      </c>
      <c r="Q322" s="235">
        <v>25.346390094571174</v>
      </c>
      <c r="R322" s="235">
        <v>35.008707965008249</v>
      </c>
    </row>
    <row r="323" spans="1:18">
      <c r="A323" s="642"/>
      <c r="B323" s="693"/>
      <c r="C323" s="566" t="s">
        <v>382</v>
      </c>
      <c r="D323" s="653"/>
      <c r="E323" s="604"/>
      <c r="F323" s="730"/>
      <c r="G323" s="445" t="s">
        <v>384</v>
      </c>
      <c r="H323" s="620"/>
      <c r="I323" s="60" t="s">
        <v>17</v>
      </c>
      <c r="J323" s="265">
        <v>20.400616747928566</v>
      </c>
      <c r="K323" s="135">
        <v>16.432308119802283</v>
      </c>
      <c r="L323" s="265">
        <v>16.452529298137726</v>
      </c>
      <c r="M323" s="135">
        <v>2.8263158511822217</v>
      </c>
      <c r="N323" s="265">
        <v>9.8457869189068301</v>
      </c>
      <c r="O323" s="131">
        <v>4.2470602518500709</v>
      </c>
      <c r="P323" s="266">
        <v>30.258385268384409</v>
      </c>
      <c r="Q323" s="235">
        <v>18.040746875763233</v>
      </c>
      <c r="R323" s="235">
        <v>30.96684498303739</v>
      </c>
    </row>
    <row r="324" spans="1:18">
      <c r="A324" s="642"/>
      <c r="B324" s="693"/>
      <c r="C324" s="566" t="s">
        <v>666</v>
      </c>
      <c r="D324" s="653"/>
      <c r="E324" s="604"/>
      <c r="F324" s="730"/>
      <c r="G324" s="445" t="s">
        <v>361</v>
      </c>
      <c r="H324" s="620"/>
      <c r="I324" s="60" t="s">
        <v>17</v>
      </c>
      <c r="J324" s="265">
        <v>26.369487532455317</v>
      </c>
      <c r="K324" s="135">
        <v>58.032103399645401</v>
      </c>
      <c r="L324" s="265">
        <v>53.866024093607301</v>
      </c>
      <c r="M324" s="135">
        <v>49.686618033320784</v>
      </c>
      <c r="N324" s="265">
        <v>44.925860302365102</v>
      </c>
      <c r="O324" s="131">
        <v>27.475591024063149</v>
      </c>
      <c r="P324" s="266">
        <v>10.158784704078087</v>
      </c>
      <c r="Q324" s="235">
        <v>26.999582543864953</v>
      </c>
      <c r="R324" s="235">
        <v>21.838506371008375</v>
      </c>
    </row>
    <row r="325" spans="1:18">
      <c r="A325" s="642"/>
      <c r="B325" s="693"/>
      <c r="C325" s="566" t="s">
        <v>667</v>
      </c>
      <c r="D325" s="653"/>
      <c r="E325" s="604"/>
      <c r="F325" s="730"/>
      <c r="G325" s="445" t="s">
        <v>607</v>
      </c>
      <c r="H325" s="620"/>
      <c r="I325" s="60" t="s">
        <v>17</v>
      </c>
      <c r="J325" s="265">
        <v>86.346579302490227</v>
      </c>
      <c r="K325" s="135">
        <v>174.64285071045018</v>
      </c>
      <c r="L325" s="265">
        <v>206.29095535803978</v>
      </c>
      <c r="M325" s="135">
        <v>12.252797592028726</v>
      </c>
      <c r="N325" s="265">
        <v>24.256591610346003</v>
      </c>
      <c r="O325" s="131">
        <v>20.560648508770765</v>
      </c>
      <c r="P325" s="266">
        <v>43.117611156154936</v>
      </c>
      <c r="Q325" s="235">
        <v>15.622130303243059</v>
      </c>
      <c r="R325" s="235">
        <v>19.987489899042842</v>
      </c>
    </row>
    <row r="326" spans="1:18">
      <c r="A326" s="642"/>
      <c r="B326" s="693"/>
      <c r="C326" s="566" t="s">
        <v>668</v>
      </c>
      <c r="D326" s="653"/>
      <c r="E326" s="604"/>
      <c r="F326" s="730"/>
      <c r="G326" s="445" t="s">
        <v>608</v>
      </c>
      <c r="H326" s="620"/>
      <c r="I326" s="60" t="s">
        <v>17</v>
      </c>
      <c r="J326" s="265">
        <v>25.639384282705556</v>
      </c>
      <c r="K326" s="135">
        <v>26.974155377907714</v>
      </c>
      <c r="L326" s="265">
        <v>15.149962221108119</v>
      </c>
      <c r="M326" s="135">
        <v>39.491040313074514</v>
      </c>
      <c r="N326" s="265">
        <v>14.091874227762052</v>
      </c>
      <c r="O326" s="131">
        <v>13.479633908942082</v>
      </c>
      <c r="P326" s="266">
        <v>8.9976271817196434</v>
      </c>
      <c r="Q326" s="235">
        <v>14.967671360668223</v>
      </c>
      <c r="R326" s="235">
        <v>13.428859792996981</v>
      </c>
    </row>
    <row r="327" spans="1:18">
      <c r="A327" s="642"/>
      <c r="B327" s="693"/>
      <c r="C327" s="566" t="s">
        <v>669</v>
      </c>
      <c r="D327" s="653"/>
      <c r="E327" s="604"/>
      <c r="F327" s="730"/>
      <c r="G327" s="445" t="s">
        <v>609</v>
      </c>
      <c r="H327" s="620"/>
      <c r="I327" s="60" t="s">
        <v>17</v>
      </c>
      <c r="J327" s="265">
        <v>111.78628250883207</v>
      </c>
      <c r="K327" s="135">
        <v>9.4775671264110919</v>
      </c>
      <c r="L327" s="265">
        <v>1.7600981504618267</v>
      </c>
      <c r="M327" s="135">
        <v>0.41173164978988241</v>
      </c>
      <c r="N327" s="265">
        <v>0.16959072683067888</v>
      </c>
      <c r="O327" s="131">
        <v>0.80562129009083394</v>
      </c>
      <c r="P327" s="266">
        <v>24.895803989999994</v>
      </c>
      <c r="Q327" s="235">
        <v>1.3762136268808773</v>
      </c>
      <c r="R327" s="235">
        <v>13.218851365469881</v>
      </c>
    </row>
    <row r="328" spans="1:18">
      <c r="A328" s="642"/>
      <c r="B328" s="693"/>
      <c r="C328" s="566" t="s">
        <v>386</v>
      </c>
      <c r="D328" s="653"/>
      <c r="E328" s="604"/>
      <c r="F328" s="730"/>
      <c r="G328" s="445" t="s">
        <v>387</v>
      </c>
      <c r="H328" s="620"/>
      <c r="I328" s="60" t="s">
        <v>17</v>
      </c>
      <c r="J328" s="265">
        <v>47.85392079572167</v>
      </c>
      <c r="K328" s="135">
        <v>14.514708824106211</v>
      </c>
      <c r="L328" s="265">
        <v>14.214252252784975</v>
      </c>
      <c r="M328" s="135">
        <v>3.7167705510130857</v>
      </c>
      <c r="N328" s="265">
        <v>5.7275841727856935</v>
      </c>
      <c r="O328" s="131">
        <v>18.901530375518931</v>
      </c>
      <c r="P328" s="266">
        <v>109.2269736149572</v>
      </c>
      <c r="Q328" s="235">
        <v>3.4823434786868557</v>
      </c>
      <c r="R328" s="235">
        <v>12.762613777730214</v>
      </c>
    </row>
    <row r="329" spans="1:18">
      <c r="A329" s="642"/>
      <c r="B329" s="693"/>
      <c r="C329" s="566" t="s">
        <v>670</v>
      </c>
      <c r="D329" s="653"/>
      <c r="E329" s="604"/>
      <c r="F329" s="730"/>
      <c r="G329" s="445" t="s">
        <v>371</v>
      </c>
      <c r="H329" s="620"/>
      <c r="I329" s="60" t="s">
        <v>17</v>
      </c>
      <c r="J329" s="265">
        <v>4.1550864928480848</v>
      </c>
      <c r="K329" s="135">
        <v>9.9713094875537589</v>
      </c>
      <c r="L329" s="265">
        <v>4.5594163554225666</v>
      </c>
      <c r="M329" s="135">
        <v>11.591719094811037</v>
      </c>
      <c r="N329" s="265">
        <v>8.9118714476116967</v>
      </c>
      <c r="O329" s="131">
        <v>4.9600519521993096</v>
      </c>
      <c r="P329" s="266">
        <v>2.4310026613456097</v>
      </c>
      <c r="Q329" s="235">
        <v>3.0083924059412022</v>
      </c>
      <c r="R329" s="235">
        <v>10.459717259441796</v>
      </c>
    </row>
    <row r="330" spans="1:18">
      <c r="A330" s="642"/>
      <c r="B330" s="693"/>
      <c r="C330" s="566" t="s">
        <v>671</v>
      </c>
      <c r="D330" s="653"/>
      <c r="E330" s="604"/>
      <c r="F330" s="730"/>
      <c r="G330" s="445" t="s">
        <v>610</v>
      </c>
      <c r="H330" s="620"/>
      <c r="I330" s="60" t="s">
        <v>17</v>
      </c>
      <c r="J330" s="265">
        <v>3.7534699999999996</v>
      </c>
      <c r="K330" s="135">
        <v>0</v>
      </c>
      <c r="L330" s="265">
        <v>0</v>
      </c>
      <c r="M330" s="135">
        <v>9.3769271089314155E-2</v>
      </c>
      <c r="N330" s="265">
        <v>4.5408366545569151E-2</v>
      </c>
      <c r="O330" s="131">
        <v>1.3756305549613153</v>
      </c>
      <c r="P330" s="266">
        <v>2.8261243190700518</v>
      </c>
      <c r="Q330" s="235">
        <v>2.3416985917432203</v>
      </c>
      <c r="R330" s="235">
        <v>10.376352342483203</v>
      </c>
    </row>
    <row r="331" spans="1:18">
      <c r="A331" s="642"/>
      <c r="B331" s="693"/>
      <c r="C331" s="566" t="s">
        <v>672</v>
      </c>
      <c r="D331" s="653"/>
      <c r="E331" s="604"/>
      <c r="F331" s="730"/>
      <c r="G331" s="445" t="s">
        <v>611</v>
      </c>
      <c r="H331" s="620"/>
      <c r="I331" s="60" t="s">
        <v>17</v>
      </c>
      <c r="J331" s="265">
        <v>31.633672818172748</v>
      </c>
      <c r="K331" s="135">
        <v>29.022252059367815</v>
      </c>
      <c r="L331" s="265">
        <v>31.858049912285104</v>
      </c>
      <c r="M331" s="135">
        <v>8.9025211534795456</v>
      </c>
      <c r="N331" s="265">
        <v>26.958883601434536</v>
      </c>
      <c r="O331" s="131">
        <v>10.829112149227951</v>
      </c>
      <c r="P331" s="266">
        <v>68.340620029279791</v>
      </c>
      <c r="Q331" s="235">
        <v>4.1806225801680377</v>
      </c>
      <c r="R331" s="235">
        <v>6.2351557319769633</v>
      </c>
    </row>
    <row r="332" spans="1:18">
      <c r="A332" s="642"/>
      <c r="B332" s="693"/>
      <c r="C332" s="566" t="s">
        <v>673</v>
      </c>
      <c r="D332" s="653"/>
      <c r="E332" s="604"/>
      <c r="F332" s="730"/>
      <c r="G332" s="445" t="s">
        <v>612</v>
      </c>
      <c r="H332" s="620"/>
      <c r="I332" s="60" t="s">
        <v>17</v>
      </c>
      <c r="J332" s="265">
        <v>0</v>
      </c>
      <c r="K332" s="135">
        <v>0</v>
      </c>
      <c r="L332" s="265">
        <v>0</v>
      </c>
      <c r="M332" s="135">
        <v>0</v>
      </c>
      <c r="N332" s="265">
        <v>0.40308990095120445</v>
      </c>
      <c r="O332" s="131">
        <v>2.6557818126551567</v>
      </c>
      <c r="P332" s="266">
        <v>5.0021316998505778</v>
      </c>
      <c r="Q332" s="235">
        <v>0.76954999999999996</v>
      </c>
      <c r="R332" s="235">
        <v>4.2326284500000027</v>
      </c>
    </row>
    <row r="333" spans="1:18">
      <c r="A333" s="642"/>
      <c r="B333" s="693"/>
      <c r="C333" s="565" t="s">
        <v>674</v>
      </c>
      <c r="D333" s="626"/>
      <c r="E333" s="604"/>
      <c r="F333" s="730"/>
      <c r="G333" s="444" t="s">
        <v>60</v>
      </c>
      <c r="H333" s="621"/>
      <c r="I333" s="60" t="s">
        <v>17</v>
      </c>
      <c r="J333" s="265">
        <v>66.668550973048696</v>
      </c>
      <c r="K333" s="133">
        <v>60.937027257442423</v>
      </c>
      <c r="L333" s="265">
        <v>26.694625556037408</v>
      </c>
      <c r="M333" s="133">
        <v>48.039569844652988</v>
      </c>
      <c r="N333" s="265">
        <v>29.336756980105974</v>
      </c>
      <c r="O333" s="132">
        <v>23.41867945820627</v>
      </c>
      <c r="P333" s="266">
        <v>47.047281704355782</v>
      </c>
      <c r="Q333" s="155">
        <v>68.714391304901255</v>
      </c>
      <c r="R333" s="155">
        <v>13.724715076398752</v>
      </c>
    </row>
    <row r="334" spans="1:18">
      <c r="A334" s="643"/>
      <c r="B334" s="634"/>
      <c r="C334" s="554" t="s">
        <v>530</v>
      </c>
      <c r="D334" s="259" t="s">
        <v>560</v>
      </c>
      <c r="E334" s="604"/>
      <c r="F334" s="730"/>
      <c r="G334" s="449" t="s">
        <v>72</v>
      </c>
      <c r="H334" s="469" t="s">
        <v>91</v>
      </c>
      <c r="I334" s="423" t="s">
        <v>17</v>
      </c>
      <c r="J334" s="424">
        <v>5745.2647854906154</v>
      </c>
      <c r="K334" s="422">
        <v>5231.9908549607599</v>
      </c>
      <c r="L334" s="424">
        <v>3246.0726128100041</v>
      </c>
      <c r="M334" s="422">
        <v>1991.4502773324898</v>
      </c>
      <c r="N334" s="424">
        <v>1396.3150425852084</v>
      </c>
      <c r="O334" s="149">
        <v>1486.4177571157591</v>
      </c>
      <c r="P334" s="425">
        <v>2086.2523504991227</v>
      </c>
      <c r="Q334" s="222">
        <v>2728.6533224559789</v>
      </c>
      <c r="R334" s="426">
        <v>3130.795290337845</v>
      </c>
    </row>
    <row r="335" spans="1:18" ht="12.75" customHeight="1">
      <c r="A335" s="545">
        <v>32.200000000000003</v>
      </c>
      <c r="B335" s="567" t="s">
        <v>724</v>
      </c>
      <c r="C335" s="561" t="s">
        <v>530</v>
      </c>
      <c r="D335" s="539" t="s">
        <v>560</v>
      </c>
      <c r="E335" s="604"/>
      <c r="F335" s="722" t="s">
        <v>716</v>
      </c>
      <c r="G335" s="722"/>
      <c r="H335" s="469" t="s">
        <v>91</v>
      </c>
      <c r="I335" s="433">
        <v>8444.6932750331962</v>
      </c>
      <c r="J335" s="420">
        <v>13332.675116064189</v>
      </c>
      <c r="K335" s="434">
        <v>17668.369794568283</v>
      </c>
      <c r="L335" s="420">
        <v>19579.286160951942</v>
      </c>
      <c r="M335" s="434">
        <v>20247.030341455229</v>
      </c>
      <c r="N335" s="420">
        <v>20696.255054653207</v>
      </c>
      <c r="O335" s="142">
        <v>16277.489555512368</v>
      </c>
      <c r="P335" s="421">
        <v>18019.870496688927</v>
      </c>
      <c r="Q335" s="328">
        <v>20223.020021108139</v>
      </c>
      <c r="R335" s="328">
        <v>22555.68204588307</v>
      </c>
    </row>
    <row r="336" spans="1:18" ht="12" customHeight="1">
      <c r="A336" s="535"/>
      <c r="B336" s="654" t="s">
        <v>717</v>
      </c>
      <c r="C336" s="568" t="s">
        <v>366</v>
      </c>
      <c r="D336" s="625" t="s">
        <v>560</v>
      </c>
      <c r="E336" s="604"/>
      <c r="F336" s="723" t="s">
        <v>613</v>
      </c>
      <c r="G336" s="450" t="s">
        <v>367</v>
      </c>
      <c r="H336" s="709" t="s">
        <v>91</v>
      </c>
      <c r="I336" s="432">
        <v>1266.0420517989392</v>
      </c>
      <c r="J336" s="424">
        <v>3974.0075172456745</v>
      </c>
      <c r="K336" s="422">
        <v>6233.4589544777618</v>
      </c>
      <c r="L336" s="424">
        <v>7782.5454778851845</v>
      </c>
      <c r="M336" s="422">
        <v>7778.1411518043124</v>
      </c>
      <c r="N336" s="424">
        <v>7732.8477213774413</v>
      </c>
      <c r="O336" s="149">
        <v>3848.4273939679415</v>
      </c>
      <c r="P336" s="425">
        <v>4627.4853675398745</v>
      </c>
      <c r="Q336" s="222">
        <v>5989.5827105963408</v>
      </c>
      <c r="R336" s="426">
        <v>7804.5733726665376</v>
      </c>
    </row>
    <row r="337" spans="1:18">
      <c r="A337" s="536"/>
      <c r="B337" s="635"/>
      <c r="C337" s="569" t="s">
        <v>680</v>
      </c>
      <c r="D337" s="653"/>
      <c r="E337" s="604"/>
      <c r="F337" s="724"/>
      <c r="G337" s="451" t="s">
        <v>616</v>
      </c>
      <c r="H337" s="620"/>
      <c r="I337" s="134">
        <v>2446.602135281707</v>
      </c>
      <c r="J337" s="265">
        <v>2898.0746118198922</v>
      </c>
      <c r="K337" s="135">
        <v>3239.2190931862051</v>
      </c>
      <c r="L337" s="265">
        <v>3587.8633736782936</v>
      </c>
      <c r="M337" s="135">
        <v>4001.0224643468605</v>
      </c>
      <c r="N337" s="265">
        <v>4393.8279256033111</v>
      </c>
      <c r="O337" s="131">
        <v>4377.6622982869631</v>
      </c>
      <c r="P337" s="266">
        <v>4688.7711367610564</v>
      </c>
      <c r="Q337" s="235">
        <v>4916.619950290522</v>
      </c>
      <c r="R337" s="430">
        <v>5069.0262012356634</v>
      </c>
    </row>
    <row r="338" spans="1:18">
      <c r="A338" s="536"/>
      <c r="B338" s="635"/>
      <c r="C338" s="569" t="s">
        <v>661</v>
      </c>
      <c r="D338" s="653"/>
      <c r="E338" s="604"/>
      <c r="F338" s="724"/>
      <c r="G338" s="451" t="s">
        <v>603</v>
      </c>
      <c r="H338" s="620"/>
      <c r="I338" s="134">
        <v>795.05518707185342</v>
      </c>
      <c r="J338" s="265">
        <v>1322.5658447213648</v>
      </c>
      <c r="K338" s="135">
        <v>1537.7089743060999</v>
      </c>
      <c r="L338" s="265">
        <v>1523.7719264347727</v>
      </c>
      <c r="M338" s="135">
        <v>1692.789564543943</v>
      </c>
      <c r="N338" s="265">
        <v>1694.5630427248682</v>
      </c>
      <c r="O338" s="131">
        <v>1653.371943532024</v>
      </c>
      <c r="P338" s="266">
        <v>1652.2563515902598</v>
      </c>
      <c r="Q338" s="235">
        <v>1672.4096159422616</v>
      </c>
      <c r="R338" s="430">
        <v>1478.0216372308616</v>
      </c>
    </row>
    <row r="339" spans="1:18">
      <c r="A339" s="536"/>
      <c r="B339" s="635"/>
      <c r="C339" s="569" t="s">
        <v>662</v>
      </c>
      <c r="D339" s="653"/>
      <c r="E339" s="604"/>
      <c r="F339" s="724"/>
      <c r="G339" s="451" t="s">
        <v>604</v>
      </c>
      <c r="H339" s="620"/>
      <c r="I339" s="134">
        <v>759.99493281597756</v>
      </c>
      <c r="J339" s="265">
        <v>1098.4973933527988</v>
      </c>
      <c r="K339" s="135">
        <v>1677.9695020402037</v>
      </c>
      <c r="L339" s="265">
        <v>1451.6984406268712</v>
      </c>
      <c r="M339" s="135">
        <v>1554.3460778917265</v>
      </c>
      <c r="N339" s="265">
        <v>1387.9190713959604</v>
      </c>
      <c r="O339" s="131">
        <v>1257.653482156589</v>
      </c>
      <c r="P339" s="266">
        <v>1382.9898358579862</v>
      </c>
      <c r="Q339" s="235">
        <v>1408.1087895828277</v>
      </c>
      <c r="R339" s="430">
        <v>1476.5833550056043</v>
      </c>
    </row>
    <row r="340" spans="1:18">
      <c r="A340" s="536"/>
      <c r="B340" s="635"/>
      <c r="C340" s="569" t="s">
        <v>795</v>
      </c>
      <c r="D340" s="653"/>
      <c r="E340" s="604"/>
      <c r="F340" s="724"/>
      <c r="G340" s="451" t="s">
        <v>617</v>
      </c>
      <c r="H340" s="620"/>
      <c r="I340" s="134">
        <v>147.86834436323002</v>
      </c>
      <c r="J340" s="265">
        <v>340.57189578018352</v>
      </c>
      <c r="K340" s="135">
        <v>493.91380979187301</v>
      </c>
      <c r="L340" s="265">
        <v>545.66999566929769</v>
      </c>
      <c r="M340" s="135">
        <v>605.22360255009062</v>
      </c>
      <c r="N340" s="265">
        <v>852.17707969825437</v>
      </c>
      <c r="O340" s="131">
        <v>987.57478059542518</v>
      </c>
      <c r="P340" s="266">
        <v>965.5135202333712</v>
      </c>
      <c r="Q340" s="235">
        <v>1004.2728958162016</v>
      </c>
      <c r="R340" s="430">
        <v>1144.8754471798529</v>
      </c>
    </row>
    <row r="341" spans="1:18">
      <c r="A341" s="536"/>
      <c r="B341" s="635"/>
      <c r="C341" s="569" t="s">
        <v>663</v>
      </c>
      <c r="D341" s="653"/>
      <c r="E341" s="604"/>
      <c r="F341" s="724"/>
      <c r="G341" s="451" t="s">
        <v>363</v>
      </c>
      <c r="H341" s="620"/>
      <c r="I341" s="134">
        <v>182.74332049864483</v>
      </c>
      <c r="J341" s="265">
        <v>214.07703617394478</v>
      </c>
      <c r="K341" s="135">
        <v>353.32419486213308</v>
      </c>
      <c r="L341" s="265">
        <v>418.71373006685729</v>
      </c>
      <c r="M341" s="135">
        <v>528.05533065664633</v>
      </c>
      <c r="N341" s="265">
        <v>539.91437444998428</v>
      </c>
      <c r="O341" s="131">
        <v>584.93750821052424</v>
      </c>
      <c r="P341" s="266">
        <v>656.99738419660378</v>
      </c>
      <c r="Q341" s="235">
        <v>842.62893851222054</v>
      </c>
      <c r="R341" s="430">
        <v>922.57586154742864</v>
      </c>
    </row>
    <row r="342" spans="1:18">
      <c r="A342" s="536"/>
      <c r="B342" s="635"/>
      <c r="C342" s="569" t="s">
        <v>385</v>
      </c>
      <c r="D342" s="653"/>
      <c r="E342" s="604"/>
      <c r="F342" s="724"/>
      <c r="G342" s="451" t="s">
        <v>618</v>
      </c>
      <c r="H342" s="620"/>
      <c r="I342" s="134">
        <v>262.16296925105468</v>
      </c>
      <c r="J342" s="265">
        <v>399.45189035540477</v>
      </c>
      <c r="K342" s="135">
        <v>623.88363735222401</v>
      </c>
      <c r="L342" s="265">
        <v>634.41834755376613</v>
      </c>
      <c r="M342" s="135">
        <v>559.59361080306076</v>
      </c>
      <c r="N342" s="265">
        <v>532.6825125236993</v>
      </c>
      <c r="O342" s="131">
        <v>541.29132884888645</v>
      </c>
      <c r="P342" s="266">
        <v>671.46264653732828</v>
      </c>
      <c r="Q342" s="235">
        <v>672.78944440553278</v>
      </c>
      <c r="R342" s="430">
        <v>751.02812091907833</v>
      </c>
    </row>
    <row r="343" spans="1:18">
      <c r="A343" s="536"/>
      <c r="B343" s="635"/>
      <c r="C343" s="569" t="s">
        <v>672</v>
      </c>
      <c r="D343" s="653"/>
      <c r="E343" s="604"/>
      <c r="F343" s="724"/>
      <c r="G343" s="451" t="s">
        <v>611</v>
      </c>
      <c r="H343" s="620"/>
      <c r="I343" s="134">
        <v>637.45048330578743</v>
      </c>
      <c r="J343" s="265">
        <v>655.15245181723139</v>
      </c>
      <c r="K343" s="135">
        <v>667.7843615134542</v>
      </c>
      <c r="L343" s="265">
        <v>660.93717959676712</v>
      </c>
      <c r="M343" s="135">
        <v>637.65689331511021</v>
      </c>
      <c r="N343" s="265">
        <v>656.88335280860315</v>
      </c>
      <c r="O343" s="131">
        <v>641.58906622147072</v>
      </c>
      <c r="P343" s="266">
        <v>715.33968289347899</v>
      </c>
      <c r="Q343" s="235">
        <v>690.16334874329425</v>
      </c>
      <c r="R343" s="430">
        <v>680.78729304045476</v>
      </c>
    </row>
    <row r="344" spans="1:18">
      <c r="A344" s="536"/>
      <c r="B344" s="635"/>
      <c r="C344" s="569" t="s">
        <v>667</v>
      </c>
      <c r="D344" s="653"/>
      <c r="E344" s="604"/>
      <c r="F344" s="724"/>
      <c r="G344" s="451" t="s">
        <v>607</v>
      </c>
      <c r="H344" s="620"/>
      <c r="I344" s="134">
        <v>28.277713405011699</v>
      </c>
      <c r="J344" s="265">
        <v>102.15329656364079</v>
      </c>
      <c r="K344" s="135">
        <v>255.0598950729935</v>
      </c>
      <c r="L344" s="265">
        <v>440.34100848165718</v>
      </c>
      <c r="M344" s="135">
        <v>382.26634656927115</v>
      </c>
      <c r="N344" s="265">
        <v>390.23277836217375</v>
      </c>
      <c r="O344" s="131">
        <v>344.72148813879409</v>
      </c>
      <c r="P344" s="266">
        <v>368.96271902457624</v>
      </c>
      <c r="Q344" s="235">
        <v>530.32125486768246</v>
      </c>
      <c r="R344" s="430">
        <v>542.10846896350643</v>
      </c>
    </row>
    <row r="345" spans="1:18">
      <c r="A345" s="536"/>
      <c r="B345" s="635"/>
      <c r="C345" s="569" t="s">
        <v>664</v>
      </c>
      <c r="D345" s="653"/>
      <c r="E345" s="604"/>
      <c r="F345" s="724"/>
      <c r="G345" s="451" t="s">
        <v>369</v>
      </c>
      <c r="H345" s="620"/>
      <c r="I345" s="134">
        <v>432.35557794594007</v>
      </c>
      <c r="J345" s="265">
        <v>522.42547142398098</v>
      </c>
      <c r="K345" s="135">
        <v>531.12856625243148</v>
      </c>
      <c r="L345" s="265">
        <v>502.64160158501528</v>
      </c>
      <c r="M345" s="135">
        <v>467.76312952583675</v>
      </c>
      <c r="N345" s="265">
        <v>441.43244568725174</v>
      </c>
      <c r="O345" s="131">
        <v>365.46751874500762</v>
      </c>
      <c r="P345" s="266">
        <v>402.5937428673198</v>
      </c>
      <c r="Q345" s="235">
        <v>441.32540041430889</v>
      </c>
      <c r="R345" s="430">
        <v>504.41782688374764</v>
      </c>
    </row>
    <row r="346" spans="1:18">
      <c r="A346" s="536"/>
      <c r="B346" s="635"/>
      <c r="C346" s="569" t="s">
        <v>666</v>
      </c>
      <c r="D346" s="653"/>
      <c r="E346" s="604"/>
      <c r="F346" s="724"/>
      <c r="G346" s="451" t="s">
        <v>361</v>
      </c>
      <c r="H346" s="620"/>
      <c r="I346" s="134">
        <v>328.10758142509945</v>
      </c>
      <c r="J346" s="265">
        <v>341.42174136515206</v>
      </c>
      <c r="K346" s="135">
        <v>390.06521919279305</v>
      </c>
      <c r="L346" s="265">
        <v>418.77922145290154</v>
      </c>
      <c r="M346" s="135">
        <v>435.20131363426702</v>
      </c>
      <c r="N346" s="265">
        <v>441.76217521034852</v>
      </c>
      <c r="O346" s="131">
        <v>440.01496401581738</v>
      </c>
      <c r="P346" s="266">
        <v>441.59018493509484</v>
      </c>
      <c r="Q346" s="235">
        <v>453.41889797678806</v>
      </c>
      <c r="R346" s="430">
        <v>464.16535083659517</v>
      </c>
    </row>
    <row r="347" spans="1:18">
      <c r="A347" s="536"/>
      <c r="B347" s="635"/>
      <c r="C347" s="569" t="s">
        <v>679</v>
      </c>
      <c r="D347" s="653"/>
      <c r="E347" s="604"/>
      <c r="F347" s="724"/>
      <c r="G347" s="451" t="s">
        <v>619</v>
      </c>
      <c r="H347" s="620"/>
      <c r="I347" s="134">
        <v>134.68250166666667</v>
      </c>
      <c r="J347" s="265">
        <v>159.23914293033363</v>
      </c>
      <c r="K347" s="135">
        <v>175.86607256031755</v>
      </c>
      <c r="L347" s="265">
        <v>176.69418233243769</v>
      </c>
      <c r="M347" s="135">
        <v>173.58336663928398</v>
      </c>
      <c r="N347" s="265">
        <v>177.43153384615903</v>
      </c>
      <c r="O347" s="131">
        <v>179.95192174495079</v>
      </c>
      <c r="P347" s="266">
        <v>190.96440072965731</v>
      </c>
      <c r="Q347" s="235">
        <v>238.33354984289255</v>
      </c>
      <c r="R347" s="430">
        <v>241.62257813629401</v>
      </c>
    </row>
    <row r="348" spans="1:18">
      <c r="A348" s="536"/>
      <c r="B348" s="635"/>
      <c r="C348" s="569" t="s">
        <v>668</v>
      </c>
      <c r="D348" s="653"/>
      <c r="E348" s="604"/>
      <c r="F348" s="724"/>
      <c r="G348" s="451" t="s">
        <v>608</v>
      </c>
      <c r="H348" s="620"/>
      <c r="I348" s="134">
        <v>99.999318377777769</v>
      </c>
      <c r="J348" s="265">
        <v>132.30776218595392</v>
      </c>
      <c r="K348" s="135">
        <v>157.83027081481916</v>
      </c>
      <c r="L348" s="265">
        <v>171.8131470749706</v>
      </c>
      <c r="M348" s="135">
        <v>132.46257686039993</v>
      </c>
      <c r="N348" s="265">
        <v>142.27858248203367</v>
      </c>
      <c r="O348" s="131">
        <v>157.23252299184972</v>
      </c>
      <c r="P348" s="266">
        <v>163.39965041840719</v>
      </c>
      <c r="Q348" s="235">
        <v>166.62881642151771</v>
      </c>
      <c r="R348" s="430">
        <v>189.87687284321896</v>
      </c>
    </row>
    <row r="349" spans="1:18">
      <c r="A349" s="536"/>
      <c r="B349" s="635"/>
      <c r="C349" s="569" t="s">
        <v>386</v>
      </c>
      <c r="D349" s="653"/>
      <c r="E349" s="604"/>
      <c r="F349" s="724"/>
      <c r="G349" s="451" t="s">
        <v>387</v>
      </c>
      <c r="H349" s="620"/>
      <c r="I349" s="134">
        <v>88.13102090000001</v>
      </c>
      <c r="J349" s="265">
        <v>126.16900408848451</v>
      </c>
      <c r="K349" s="135">
        <v>129.95161965824889</v>
      </c>
      <c r="L349" s="265">
        <v>109.60709237906168</v>
      </c>
      <c r="M349" s="135">
        <v>86.0192217127872</v>
      </c>
      <c r="N349" s="265">
        <v>71.519587461968754</v>
      </c>
      <c r="O349" s="131">
        <v>56.346318811642774</v>
      </c>
      <c r="P349" s="266">
        <v>165.67794067766843</v>
      </c>
      <c r="Q349" s="235">
        <v>177.58317278088177</v>
      </c>
      <c r="R349" s="430">
        <v>187.1134572873593</v>
      </c>
    </row>
    <row r="350" spans="1:18">
      <c r="A350" s="536"/>
      <c r="B350" s="635"/>
      <c r="C350" s="569" t="s">
        <v>681</v>
      </c>
      <c r="D350" s="653"/>
      <c r="E350" s="604"/>
      <c r="F350" s="724"/>
      <c r="G350" s="451" t="s">
        <v>620</v>
      </c>
      <c r="H350" s="620"/>
      <c r="I350" s="134">
        <v>166.17376333333334</v>
      </c>
      <c r="J350" s="265">
        <v>163.35983296725803</v>
      </c>
      <c r="K350" s="135">
        <v>178.31197622377971</v>
      </c>
      <c r="L350" s="265">
        <v>171.84821408600732</v>
      </c>
      <c r="M350" s="135">
        <v>167.80792398020355</v>
      </c>
      <c r="N350" s="265">
        <v>166.16931868473515</v>
      </c>
      <c r="O350" s="131">
        <v>161.11769212269587</v>
      </c>
      <c r="P350" s="266">
        <v>161.86496970409152</v>
      </c>
      <c r="Q350" s="235">
        <v>160.09024043905163</v>
      </c>
      <c r="R350" s="430">
        <v>152.19300839790702</v>
      </c>
    </row>
    <row r="351" spans="1:18">
      <c r="A351" s="536"/>
      <c r="B351" s="635"/>
      <c r="C351" s="569" t="s">
        <v>675</v>
      </c>
      <c r="D351" s="653"/>
      <c r="E351" s="604"/>
      <c r="F351" s="724"/>
      <c r="G351" s="451" t="s">
        <v>384</v>
      </c>
      <c r="H351" s="620"/>
      <c r="I351" s="134">
        <v>309.698232098723</v>
      </c>
      <c r="J351" s="265">
        <v>383.45332690281532</v>
      </c>
      <c r="K351" s="135">
        <v>454.57992816752881</v>
      </c>
      <c r="L351" s="265">
        <v>435.85718052397311</v>
      </c>
      <c r="M351" s="135">
        <v>435.38881877474512</v>
      </c>
      <c r="N351" s="265">
        <v>439.22023584141022</v>
      </c>
      <c r="O351" s="131">
        <v>38.438588598464349</v>
      </c>
      <c r="P351" s="266">
        <v>67.695595352650514</v>
      </c>
      <c r="Q351" s="235">
        <v>116.61398913385068</v>
      </c>
      <c r="R351" s="430">
        <v>143.25673004220656</v>
      </c>
    </row>
    <row r="352" spans="1:18">
      <c r="A352" s="536"/>
      <c r="B352" s="635"/>
      <c r="C352" s="569" t="s">
        <v>669</v>
      </c>
      <c r="D352" s="653"/>
      <c r="E352" s="604"/>
      <c r="F352" s="724"/>
      <c r="G352" s="451" t="s">
        <v>609</v>
      </c>
      <c r="H352" s="620"/>
      <c r="I352" s="134">
        <v>76.092611099999999</v>
      </c>
      <c r="J352" s="265">
        <v>138.54325800224001</v>
      </c>
      <c r="K352" s="135">
        <v>137.08113358457635</v>
      </c>
      <c r="L352" s="265">
        <v>96.413061756430295</v>
      </c>
      <c r="M352" s="135">
        <v>96.370357166392026</v>
      </c>
      <c r="N352" s="265">
        <v>96.201811003343892</v>
      </c>
      <c r="O352" s="131">
        <v>96.353994483060106</v>
      </c>
      <c r="P352" s="266">
        <v>117.11060679651519</v>
      </c>
      <c r="Q352" s="235">
        <v>120.94146078065269</v>
      </c>
      <c r="R352" s="430">
        <v>139.37786064312007</v>
      </c>
    </row>
    <row r="353" spans="1:18">
      <c r="A353" s="536"/>
      <c r="B353" s="635"/>
      <c r="C353" s="569" t="s">
        <v>665</v>
      </c>
      <c r="D353" s="653"/>
      <c r="E353" s="604"/>
      <c r="F353" s="724"/>
      <c r="G353" s="451" t="s">
        <v>606</v>
      </c>
      <c r="H353" s="620"/>
      <c r="I353" s="134">
        <v>44.253720000000001</v>
      </c>
      <c r="J353" s="265">
        <v>70.439123723921668</v>
      </c>
      <c r="K353" s="135">
        <v>89.984245416975767</v>
      </c>
      <c r="L353" s="265">
        <v>102.07882753401657</v>
      </c>
      <c r="M353" s="135">
        <v>106.21532217765478</v>
      </c>
      <c r="N353" s="265">
        <v>104.72220407931484</v>
      </c>
      <c r="O353" s="131">
        <v>100.84214424462125</v>
      </c>
      <c r="P353" s="266">
        <v>95.021507843086624</v>
      </c>
      <c r="Q353" s="235">
        <v>118.6149449336985</v>
      </c>
      <c r="R353" s="430">
        <v>135.25860616421366</v>
      </c>
    </row>
    <row r="354" spans="1:18">
      <c r="A354" s="536"/>
      <c r="B354" s="636"/>
      <c r="C354" s="570" t="s">
        <v>674</v>
      </c>
      <c r="D354" s="626"/>
      <c r="E354" s="604"/>
      <c r="F354" s="725"/>
      <c r="G354" s="452" t="s">
        <v>60</v>
      </c>
      <c r="H354" s="621"/>
      <c r="I354" s="327">
        <v>239.0018103934508</v>
      </c>
      <c r="J354" s="428">
        <v>290.76451464390993</v>
      </c>
      <c r="K354" s="133">
        <v>341.24834009386541</v>
      </c>
      <c r="L354" s="428">
        <v>347.59415223366523</v>
      </c>
      <c r="M354" s="133">
        <v>407.12326850263707</v>
      </c>
      <c r="N354" s="428">
        <v>434.46930141234407</v>
      </c>
      <c r="O354" s="132">
        <v>444.49459979563835</v>
      </c>
      <c r="P354" s="429">
        <v>484.17325272989547</v>
      </c>
      <c r="Q354" s="155">
        <v>502.57259962760872</v>
      </c>
      <c r="R354" s="431">
        <v>528.81999685941992</v>
      </c>
    </row>
    <row r="355" spans="1:18" ht="17.25" customHeight="1">
      <c r="A355" s="536"/>
      <c r="B355" s="654" t="s">
        <v>707</v>
      </c>
      <c r="C355" s="571" t="s">
        <v>691</v>
      </c>
      <c r="D355" s="625" t="s">
        <v>560</v>
      </c>
      <c r="E355" s="604"/>
      <c r="F355" s="715" t="s">
        <v>621</v>
      </c>
      <c r="G355" s="446" t="s">
        <v>634</v>
      </c>
      <c r="H355" s="718" t="s">
        <v>91</v>
      </c>
      <c r="I355" s="435">
        <v>5692.8333517710989</v>
      </c>
      <c r="J355" s="453">
        <v>9626.1431356316698</v>
      </c>
      <c r="K355" s="436">
        <v>13051.275123075293</v>
      </c>
      <c r="L355" s="453">
        <v>15109.465113460306</v>
      </c>
      <c r="M355" s="436">
        <v>15419.72588260703</v>
      </c>
      <c r="N355" s="453">
        <v>15360.000316643263</v>
      </c>
      <c r="O355" s="437">
        <v>11518.261777231493</v>
      </c>
      <c r="P355" s="455">
        <v>12825.826210436539</v>
      </c>
      <c r="Q355" s="438">
        <v>14566.779823076326</v>
      </c>
      <c r="R355" s="455">
        <v>16366.068696227152</v>
      </c>
    </row>
    <row r="356" spans="1:18" ht="25.5" customHeight="1">
      <c r="A356" s="536"/>
      <c r="B356" s="635"/>
      <c r="C356" s="571" t="s">
        <v>751</v>
      </c>
      <c r="D356" s="653"/>
      <c r="E356" s="604"/>
      <c r="F356" s="716"/>
      <c r="G356" s="446" t="s">
        <v>624</v>
      </c>
      <c r="H356" s="719"/>
      <c r="I356" s="435">
        <v>577.49183329907646</v>
      </c>
      <c r="J356" s="454">
        <v>1034.9804389227766</v>
      </c>
      <c r="K356" s="436">
        <v>1347.6011378036574</v>
      </c>
      <c r="L356" s="454">
        <v>1083.7129250908763</v>
      </c>
      <c r="M356" s="436">
        <v>1178.3967743462365</v>
      </c>
      <c r="N356" s="454">
        <v>1383.4554147302936</v>
      </c>
      <c r="O356" s="437">
        <v>1122.3513792942656</v>
      </c>
      <c r="P356" s="456">
        <v>1525.1359054105951</v>
      </c>
      <c r="Q356" s="438">
        <v>1634.6714224392747</v>
      </c>
      <c r="R356" s="456">
        <v>1788.6715203411925</v>
      </c>
    </row>
    <row r="357" spans="1:18" ht="15" customHeight="1">
      <c r="A357" s="536"/>
      <c r="B357" s="635"/>
      <c r="C357" s="572" t="s">
        <v>687</v>
      </c>
      <c r="D357" s="653"/>
      <c r="E357" s="604"/>
      <c r="F357" s="716"/>
      <c r="G357" s="447" t="s">
        <v>629</v>
      </c>
      <c r="H357" s="719"/>
      <c r="I357" s="435">
        <v>232.42761559679977</v>
      </c>
      <c r="J357" s="454">
        <v>365.99127668971505</v>
      </c>
      <c r="K357" s="436">
        <v>532.69383016928043</v>
      </c>
      <c r="L357" s="454">
        <v>595.39601487868163</v>
      </c>
      <c r="M357" s="436">
        <v>675.12477818938999</v>
      </c>
      <c r="N357" s="454">
        <v>720.35198553396117</v>
      </c>
      <c r="O357" s="437">
        <v>733.96841354572837</v>
      </c>
      <c r="P357" s="456">
        <v>793.56345189647686</v>
      </c>
      <c r="Q357" s="438">
        <v>919.04592020291841</v>
      </c>
      <c r="R357" s="456">
        <v>1047.5407364652933</v>
      </c>
    </row>
    <row r="358" spans="1:18">
      <c r="A358" s="536"/>
      <c r="B358" s="635"/>
      <c r="C358" s="571" t="s">
        <v>688</v>
      </c>
      <c r="D358" s="653"/>
      <c r="E358" s="604"/>
      <c r="F358" s="716"/>
      <c r="G358" s="446" t="s">
        <v>46</v>
      </c>
      <c r="H358" s="719"/>
      <c r="I358" s="435">
        <v>575.13525394966598</v>
      </c>
      <c r="J358" s="454">
        <v>629.76251202206527</v>
      </c>
      <c r="K358" s="436">
        <v>763.3046957189481</v>
      </c>
      <c r="L358" s="454">
        <v>814.01593976372351</v>
      </c>
      <c r="M358" s="436">
        <v>891.63476741030377</v>
      </c>
      <c r="N358" s="454">
        <v>907.53746563640004</v>
      </c>
      <c r="O358" s="437">
        <v>933.0602113425598</v>
      </c>
      <c r="P358" s="456">
        <v>835.51743132698266</v>
      </c>
      <c r="Q358" s="438">
        <v>865.04587672010848</v>
      </c>
      <c r="R358" s="456">
        <v>912.24953110681258</v>
      </c>
    </row>
    <row r="359" spans="1:18">
      <c r="A359" s="536"/>
      <c r="B359" s="635"/>
      <c r="C359" s="571" t="s">
        <v>689</v>
      </c>
      <c r="D359" s="653"/>
      <c r="E359" s="604"/>
      <c r="F359" s="716"/>
      <c r="G359" s="446" t="s">
        <v>635</v>
      </c>
      <c r="H359" s="719"/>
      <c r="I359" s="435">
        <v>388.00983356019623</v>
      </c>
      <c r="J359" s="454">
        <v>436.94669334981307</v>
      </c>
      <c r="K359" s="436">
        <v>502.72899534146762</v>
      </c>
      <c r="L359" s="454">
        <v>508.49236755417678</v>
      </c>
      <c r="M359" s="436">
        <v>552.68005758694812</v>
      </c>
      <c r="N359" s="454">
        <v>593.46105053373356</v>
      </c>
      <c r="O359" s="437">
        <v>599.55250074811943</v>
      </c>
      <c r="P359" s="456">
        <v>650.76249070986137</v>
      </c>
      <c r="Q359" s="438">
        <v>676.26088262546932</v>
      </c>
      <c r="R359" s="456">
        <v>699.33504418423888</v>
      </c>
    </row>
    <row r="360" spans="1:18">
      <c r="A360" s="536"/>
      <c r="B360" s="635"/>
      <c r="C360" s="571" t="s">
        <v>690</v>
      </c>
      <c r="D360" s="653"/>
      <c r="E360" s="604"/>
      <c r="F360" s="716"/>
      <c r="G360" s="446" t="s">
        <v>623</v>
      </c>
      <c r="H360" s="719"/>
      <c r="I360" s="435">
        <v>431.0687247079307</v>
      </c>
      <c r="J360" s="454">
        <v>532.33460674225739</v>
      </c>
      <c r="K360" s="436">
        <v>632.19220614102619</v>
      </c>
      <c r="L360" s="454">
        <v>638.05533922375002</v>
      </c>
      <c r="M360" s="436">
        <v>659.43172309341116</v>
      </c>
      <c r="N360" s="454">
        <v>681.42607550412959</v>
      </c>
      <c r="O360" s="437">
        <v>285.40838405826992</v>
      </c>
      <c r="P360" s="456">
        <v>326.09025137264035</v>
      </c>
      <c r="Q360" s="438">
        <v>317.23112938677059</v>
      </c>
      <c r="R360" s="456">
        <v>333.84734473257072</v>
      </c>
    </row>
    <row r="361" spans="1:18" ht="24" customHeight="1">
      <c r="A361" s="536"/>
      <c r="B361" s="635"/>
      <c r="C361" s="572" t="s">
        <v>692</v>
      </c>
      <c r="D361" s="653"/>
      <c r="E361" s="604"/>
      <c r="F361" s="716"/>
      <c r="G361" s="447" t="s">
        <v>625</v>
      </c>
      <c r="H361" s="719"/>
      <c r="I361" s="435">
        <v>21.351078349999998</v>
      </c>
      <c r="J361" s="454">
        <v>41.550934038830839</v>
      </c>
      <c r="K361" s="436">
        <v>105.02049008888194</v>
      </c>
      <c r="L361" s="454">
        <v>103.60901392614204</v>
      </c>
      <c r="M361" s="436">
        <v>133.06921537767312</v>
      </c>
      <c r="N361" s="454">
        <v>299.78936014675014</v>
      </c>
      <c r="O361" s="437">
        <v>389.09831880549837</v>
      </c>
      <c r="P361" s="456">
        <v>300.46285825950707</v>
      </c>
      <c r="Q361" s="438">
        <v>295.05589594596211</v>
      </c>
      <c r="R361" s="456">
        <v>316.09723012207121</v>
      </c>
    </row>
    <row r="362" spans="1:18">
      <c r="A362" s="536"/>
      <c r="B362" s="635"/>
      <c r="C362" s="571" t="s">
        <v>693</v>
      </c>
      <c r="D362" s="653"/>
      <c r="E362" s="604"/>
      <c r="F362" s="716"/>
      <c r="G362" s="446" t="s">
        <v>627</v>
      </c>
      <c r="H362" s="719"/>
      <c r="I362" s="435">
        <v>83.193258</v>
      </c>
      <c r="J362" s="454">
        <v>111.75366829364806</v>
      </c>
      <c r="K362" s="436">
        <v>139.28132802351979</v>
      </c>
      <c r="L362" s="454">
        <v>158.98618923195517</v>
      </c>
      <c r="M362" s="436">
        <v>168.49386647203883</v>
      </c>
      <c r="N362" s="454">
        <v>179.51589208478254</v>
      </c>
      <c r="O362" s="437">
        <v>183.5595427092409</v>
      </c>
      <c r="P362" s="456">
        <v>185.7248199756346</v>
      </c>
      <c r="Q362" s="438">
        <v>198.18800607946997</v>
      </c>
      <c r="R362" s="456">
        <v>214.22309687550231</v>
      </c>
    </row>
    <row r="363" spans="1:18">
      <c r="A363" s="536"/>
      <c r="B363" s="635"/>
      <c r="C363" s="571" t="s">
        <v>694</v>
      </c>
      <c r="D363" s="653"/>
      <c r="E363" s="604"/>
      <c r="F363" s="716"/>
      <c r="G363" s="446" t="s">
        <v>636</v>
      </c>
      <c r="H363" s="719"/>
      <c r="I363" s="435">
        <v>54.332203212500005</v>
      </c>
      <c r="J363" s="454">
        <v>106.5688342591413</v>
      </c>
      <c r="K363" s="436">
        <v>124.32835312184908</v>
      </c>
      <c r="L363" s="454">
        <v>128.89656931392418</v>
      </c>
      <c r="M363" s="436">
        <v>135.85825101709952</v>
      </c>
      <c r="N363" s="454">
        <v>142.46079154265789</v>
      </c>
      <c r="O363" s="437">
        <v>146.03299843635398</v>
      </c>
      <c r="P363" s="456">
        <v>164.38772213929559</v>
      </c>
      <c r="Q363" s="438">
        <v>180.26161839913274</v>
      </c>
      <c r="R363" s="456">
        <v>202.92252422006339</v>
      </c>
    </row>
    <row r="364" spans="1:18">
      <c r="A364" s="536"/>
      <c r="B364" s="635"/>
      <c r="C364" s="571" t="s">
        <v>697</v>
      </c>
      <c r="D364" s="653"/>
      <c r="E364" s="604"/>
      <c r="F364" s="716"/>
      <c r="G364" s="446" t="s">
        <v>631</v>
      </c>
      <c r="H364" s="719"/>
      <c r="I364" s="435">
        <v>70.26556205833333</v>
      </c>
      <c r="J364" s="454">
        <v>66.324738755069063</v>
      </c>
      <c r="K364" s="436">
        <v>70.873016168117516</v>
      </c>
      <c r="L364" s="454">
        <v>74.973309150547593</v>
      </c>
      <c r="M364" s="436">
        <v>80.983333285858464</v>
      </c>
      <c r="N364" s="454">
        <v>73.913816767639901</v>
      </c>
      <c r="O364" s="437">
        <v>41.946816078421939</v>
      </c>
      <c r="P364" s="456">
        <v>55.03731620315137</v>
      </c>
      <c r="Q364" s="438">
        <v>117.70388886767714</v>
      </c>
      <c r="R364" s="456">
        <v>183.84299520058502</v>
      </c>
    </row>
    <row r="365" spans="1:18">
      <c r="A365" s="536"/>
      <c r="B365" s="635"/>
      <c r="C365" s="572" t="s">
        <v>696</v>
      </c>
      <c r="D365" s="653"/>
      <c r="E365" s="604"/>
      <c r="F365" s="716"/>
      <c r="G365" s="447" t="s">
        <v>630</v>
      </c>
      <c r="H365" s="719"/>
      <c r="I365" s="435">
        <v>66.699778446165865</v>
      </c>
      <c r="J365" s="454">
        <v>78.328551165146024</v>
      </c>
      <c r="K365" s="436">
        <v>80.72891481934299</v>
      </c>
      <c r="L365" s="454">
        <v>70.955848563782212</v>
      </c>
      <c r="M365" s="436">
        <v>58.980108807802445</v>
      </c>
      <c r="N365" s="454">
        <v>57.749728685935864</v>
      </c>
      <c r="O365" s="437">
        <v>55.036703157923583</v>
      </c>
      <c r="P365" s="456">
        <v>59.638312268370363</v>
      </c>
      <c r="Q365" s="438">
        <v>122.22064915843535</v>
      </c>
      <c r="R365" s="456">
        <v>149.142165441618</v>
      </c>
    </row>
    <row r="366" spans="1:18">
      <c r="A366" s="536"/>
      <c r="B366" s="635"/>
      <c r="C366" s="572" t="s">
        <v>695</v>
      </c>
      <c r="D366" s="653"/>
      <c r="E366" s="604"/>
      <c r="F366" s="716"/>
      <c r="G366" s="447" t="s">
        <v>626</v>
      </c>
      <c r="H366" s="719"/>
      <c r="I366" s="435">
        <v>185.37539233150002</v>
      </c>
      <c r="J366" s="454">
        <v>219.79922081566383</v>
      </c>
      <c r="K366" s="436">
        <v>224.30352261391391</v>
      </c>
      <c r="L366" s="454">
        <v>192.31462074306316</v>
      </c>
      <c r="M366" s="436">
        <v>180.90102184301381</v>
      </c>
      <c r="N366" s="454">
        <v>178.62814941010981</v>
      </c>
      <c r="O366" s="437">
        <v>145.78377890021517</v>
      </c>
      <c r="P366" s="456">
        <v>128.86713506147262</v>
      </c>
      <c r="Q366" s="438">
        <v>142.540292655645</v>
      </c>
      <c r="R366" s="456">
        <v>146.90154419515932</v>
      </c>
    </row>
    <row r="367" spans="1:18" ht="21.75" customHeight="1">
      <c r="A367" s="536"/>
      <c r="B367" s="635"/>
      <c r="C367" s="571" t="s">
        <v>698</v>
      </c>
      <c r="D367" s="653"/>
      <c r="E367" s="604"/>
      <c r="F367" s="716"/>
      <c r="G367" s="446" t="s">
        <v>637</v>
      </c>
      <c r="H367" s="719"/>
      <c r="I367" s="435">
        <v>36.285457599932222</v>
      </c>
      <c r="J367" s="454">
        <v>42.602813007929221</v>
      </c>
      <c r="K367" s="436">
        <v>47.210317677401726</v>
      </c>
      <c r="L367" s="454">
        <v>49.81950048033643</v>
      </c>
      <c r="M367" s="436">
        <v>57.973660788437854</v>
      </c>
      <c r="N367" s="454">
        <v>61.551190307665294</v>
      </c>
      <c r="O367" s="437">
        <v>64.613299610724184</v>
      </c>
      <c r="P367" s="456">
        <v>69.369063456505202</v>
      </c>
      <c r="Q367" s="438">
        <v>72.687738270468458</v>
      </c>
      <c r="R367" s="456">
        <v>75.904127165577989</v>
      </c>
    </row>
    <row r="368" spans="1:18" ht="25.5">
      <c r="A368" s="536"/>
      <c r="B368" s="635"/>
      <c r="C368" s="571" t="s">
        <v>699</v>
      </c>
      <c r="D368" s="653"/>
      <c r="E368" s="604"/>
      <c r="F368" s="716"/>
      <c r="G368" s="446" t="s">
        <v>639</v>
      </c>
      <c r="H368" s="719"/>
      <c r="I368" s="435">
        <v>8.5532011500000014</v>
      </c>
      <c r="J368" s="454">
        <v>12.190241008655505</v>
      </c>
      <c r="K368" s="436">
        <v>14.702238177288965</v>
      </c>
      <c r="L368" s="454">
        <v>15.828150950448324</v>
      </c>
      <c r="M368" s="436">
        <v>16.430132842610558</v>
      </c>
      <c r="N368" s="454">
        <v>16.692728924575775</v>
      </c>
      <c r="O368" s="437">
        <v>16.70037446131294</v>
      </c>
      <c r="P368" s="456">
        <v>41.167316806675323</v>
      </c>
      <c r="Q368" s="438">
        <v>42.16113691619281</v>
      </c>
      <c r="R368" s="456">
        <v>42.735383108546415</v>
      </c>
    </row>
    <row r="369" spans="1:18">
      <c r="A369" s="536"/>
      <c r="B369" s="635"/>
      <c r="C369" s="571" t="s">
        <v>700</v>
      </c>
      <c r="D369" s="653"/>
      <c r="E369" s="604"/>
      <c r="F369" s="716"/>
      <c r="G369" s="446" t="s">
        <v>638</v>
      </c>
      <c r="H369" s="719"/>
      <c r="I369" s="435">
        <v>6.8772353499999666</v>
      </c>
      <c r="J369" s="454">
        <v>7.2638678476818965</v>
      </c>
      <c r="K369" s="436">
        <v>8.1237958917368385</v>
      </c>
      <c r="L369" s="454">
        <v>8.5156178660940718</v>
      </c>
      <c r="M369" s="436">
        <v>9.0609402464037156</v>
      </c>
      <c r="N369" s="454">
        <v>9.6459438978458607</v>
      </c>
      <c r="O369" s="437">
        <v>10.470924284900576</v>
      </c>
      <c r="P369" s="456">
        <v>24.57181066717013</v>
      </c>
      <c r="Q369" s="438">
        <v>25.748597634708307</v>
      </c>
      <c r="R369" s="456">
        <v>26.463518741767089</v>
      </c>
    </row>
    <row r="370" spans="1:18">
      <c r="A370" s="536"/>
      <c r="B370" s="635"/>
      <c r="C370" s="571" t="s">
        <v>701</v>
      </c>
      <c r="D370" s="653"/>
      <c r="E370" s="604"/>
      <c r="F370" s="716"/>
      <c r="G370" s="446" t="s">
        <v>622</v>
      </c>
      <c r="H370" s="719"/>
      <c r="I370" s="435">
        <v>11.324904699999999</v>
      </c>
      <c r="J370" s="454">
        <v>14.692483196550688</v>
      </c>
      <c r="K370" s="436">
        <v>12.235343338623995</v>
      </c>
      <c r="L370" s="454">
        <v>12.332356453015834</v>
      </c>
      <c r="M370" s="436">
        <v>13.048912491198683</v>
      </c>
      <c r="N370" s="454">
        <v>13.048928565358761</v>
      </c>
      <c r="O370" s="437">
        <v>13.648433421690999</v>
      </c>
      <c r="P370" s="456">
        <v>14.150398673522565</v>
      </c>
      <c r="Q370" s="438">
        <v>14.541866726543258</v>
      </c>
      <c r="R370" s="456">
        <v>16.473676843011777</v>
      </c>
    </row>
    <row r="371" spans="1:18" ht="29.25" customHeight="1">
      <c r="A371" s="536"/>
      <c r="B371" s="635"/>
      <c r="C371" s="571" t="s">
        <v>702</v>
      </c>
      <c r="D371" s="653"/>
      <c r="E371" s="604"/>
      <c r="F371" s="716"/>
      <c r="G371" s="446" t="s">
        <v>628</v>
      </c>
      <c r="H371" s="719"/>
      <c r="I371" s="435">
        <v>0</v>
      </c>
      <c r="J371" s="454">
        <v>0</v>
      </c>
      <c r="K371" s="436">
        <v>0</v>
      </c>
      <c r="L371" s="454">
        <v>0</v>
      </c>
      <c r="M371" s="436">
        <v>0</v>
      </c>
      <c r="N371" s="454">
        <v>0</v>
      </c>
      <c r="O371" s="437">
        <v>0</v>
      </c>
      <c r="P371" s="456">
        <v>0</v>
      </c>
      <c r="Q371" s="438">
        <v>11.892634195488347</v>
      </c>
      <c r="R371" s="456">
        <v>11.892634195488347</v>
      </c>
    </row>
    <row r="372" spans="1:18" ht="25.5" customHeight="1">
      <c r="A372" s="536"/>
      <c r="B372" s="635"/>
      <c r="C372" s="571" t="s">
        <v>703</v>
      </c>
      <c r="D372" s="653"/>
      <c r="E372" s="604"/>
      <c r="F372" s="716"/>
      <c r="G372" s="446" t="s">
        <v>633</v>
      </c>
      <c r="H372" s="719"/>
      <c r="I372" s="435">
        <v>3.1814909499999997</v>
      </c>
      <c r="J372" s="454">
        <v>3.8727949914045205</v>
      </c>
      <c r="K372" s="436">
        <v>8.1902649032031611</v>
      </c>
      <c r="L372" s="454">
        <v>9.1786740366971067</v>
      </c>
      <c r="M372" s="436">
        <v>9.2629387506950511</v>
      </c>
      <c r="N372" s="454">
        <v>9.7958335434625372</v>
      </c>
      <c r="O372" s="437">
        <v>10.12295495929752</v>
      </c>
      <c r="P372" s="456">
        <v>10.12295495929752</v>
      </c>
      <c r="Q372" s="438">
        <v>10.12295495929752</v>
      </c>
      <c r="R372" s="456">
        <v>10.456689868174047</v>
      </c>
    </row>
    <row r="373" spans="1:18" ht="17.25" customHeight="1">
      <c r="A373" s="536"/>
      <c r="B373" s="635"/>
      <c r="C373" s="571" t="s">
        <v>704</v>
      </c>
      <c r="D373" s="653"/>
      <c r="E373" s="604"/>
      <c r="F373" s="716"/>
      <c r="G373" s="446" t="s">
        <v>632</v>
      </c>
      <c r="H373" s="719"/>
      <c r="I373" s="435">
        <v>0</v>
      </c>
      <c r="J373" s="454">
        <v>0.98316785598093681</v>
      </c>
      <c r="K373" s="436">
        <v>2.8188571609977724</v>
      </c>
      <c r="L373" s="454">
        <v>3.2311473636352352</v>
      </c>
      <c r="M373" s="436">
        <v>4.3226935363087611</v>
      </c>
      <c r="N373" s="454">
        <v>5.2876533592224986</v>
      </c>
      <c r="O373" s="437">
        <v>5.7513214654442564</v>
      </c>
      <c r="P373" s="456">
        <v>6.0413379882624252</v>
      </c>
      <c r="Q373" s="438">
        <v>6.0642929882624248</v>
      </c>
      <c r="R373" s="456">
        <v>6.1142929882624246</v>
      </c>
    </row>
    <row r="374" spans="1:18" ht="53.25" customHeight="1">
      <c r="A374" s="536"/>
      <c r="B374" s="635"/>
      <c r="C374" s="571" t="s">
        <v>705</v>
      </c>
      <c r="D374" s="653"/>
      <c r="E374" s="604"/>
      <c r="F374" s="716"/>
      <c r="G374" s="446" t="s">
        <v>710</v>
      </c>
      <c r="H374" s="719"/>
      <c r="I374" s="435">
        <v>0.28710000000000002</v>
      </c>
      <c r="J374" s="454">
        <v>0.58513747018854412</v>
      </c>
      <c r="K374" s="436">
        <v>0.75736433372916956</v>
      </c>
      <c r="L374" s="454">
        <v>1.5074629007903593</v>
      </c>
      <c r="M374" s="436">
        <v>1.6512827627579969</v>
      </c>
      <c r="N374" s="454">
        <v>1.9427288354202139</v>
      </c>
      <c r="O374" s="437">
        <v>2.1214230009053416</v>
      </c>
      <c r="P374" s="456">
        <v>3.4337090769857581</v>
      </c>
      <c r="Q374" s="438">
        <v>3.4337090769857581</v>
      </c>
      <c r="R374" s="456">
        <v>3.4337090769857581</v>
      </c>
    </row>
    <row r="375" spans="1:18" ht="30.75" customHeight="1" thickBot="1">
      <c r="A375" s="537"/>
      <c r="B375" s="690"/>
      <c r="C375" s="573" t="s">
        <v>706</v>
      </c>
      <c r="D375" s="691"/>
      <c r="E375" s="721"/>
      <c r="F375" s="717"/>
      <c r="G375" s="448" t="s">
        <v>640</v>
      </c>
      <c r="H375" s="720"/>
      <c r="I375" s="439">
        <v>0</v>
      </c>
      <c r="J375" s="457">
        <v>0</v>
      </c>
      <c r="K375" s="440">
        <v>0</v>
      </c>
      <c r="L375" s="457">
        <v>0</v>
      </c>
      <c r="M375" s="440">
        <v>0</v>
      </c>
      <c r="N375" s="457">
        <v>0</v>
      </c>
      <c r="O375" s="441">
        <v>0</v>
      </c>
      <c r="P375" s="458">
        <v>0</v>
      </c>
      <c r="Q375" s="442">
        <v>1.361684783001913</v>
      </c>
      <c r="R375" s="458">
        <v>1.3655847830019128</v>
      </c>
    </row>
    <row r="376" spans="1:18" s="79" customFormat="1">
      <c r="A376" s="688" t="s">
        <v>708</v>
      </c>
      <c r="B376" s="688"/>
      <c r="C376" s="688"/>
      <c r="D376" s="688"/>
      <c r="E376" s="688"/>
      <c r="F376" s="688"/>
      <c r="G376" s="688"/>
      <c r="H376" s="688"/>
      <c r="I376" s="688"/>
      <c r="J376" s="688"/>
      <c r="K376" s="688"/>
      <c r="L376" s="688"/>
      <c r="M376" s="688"/>
      <c r="P376" s="210"/>
      <c r="Q376" s="210"/>
      <c r="R376" s="210"/>
    </row>
    <row r="377" spans="1:18" s="79" customFormat="1">
      <c r="A377" s="689" t="s">
        <v>642</v>
      </c>
      <c r="B377" s="689"/>
      <c r="C377" s="689"/>
      <c r="D377" s="689"/>
      <c r="E377" s="689"/>
      <c r="F377" s="689"/>
      <c r="G377" s="689"/>
      <c r="H377" s="689"/>
      <c r="I377" s="77"/>
      <c r="J377" s="78"/>
      <c r="K377" s="78"/>
      <c r="L377" s="78"/>
      <c r="M377" s="78"/>
      <c r="P377" s="210"/>
      <c r="Q377" s="210"/>
      <c r="R377" s="210"/>
    </row>
    <row r="378" spans="1:18" s="79" customFormat="1">
      <c r="A378" s="688" t="s">
        <v>523</v>
      </c>
      <c r="B378" s="689"/>
      <c r="C378" s="689"/>
      <c r="D378" s="689"/>
      <c r="E378" s="689"/>
      <c r="F378" s="689"/>
      <c r="G378" s="689"/>
      <c r="H378" s="689"/>
      <c r="I378" s="77"/>
      <c r="J378" s="78"/>
      <c r="K378" s="78"/>
      <c r="L378" s="78"/>
      <c r="M378" s="78"/>
      <c r="P378" s="210"/>
      <c r="Q378" s="210"/>
      <c r="R378" s="210"/>
    </row>
    <row r="379" spans="1:18" s="79" customFormat="1">
      <c r="A379" s="80"/>
      <c r="B379" s="81"/>
      <c r="C379" s="257"/>
      <c r="D379" s="264"/>
      <c r="E379" s="82"/>
      <c r="F379" s="419"/>
      <c r="G379" s="419"/>
      <c r="H379" s="80"/>
      <c r="I379" s="459"/>
      <c r="J379" s="459"/>
      <c r="K379" s="459"/>
      <c r="L379" s="459"/>
      <c r="M379" s="459"/>
      <c r="N379" s="459"/>
      <c r="O379" s="459"/>
      <c r="P379" s="210"/>
      <c r="Q379" s="210"/>
      <c r="R379" s="210"/>
    </row>
    <row r="380" spans="1:18">
      <c r="A380" s="83" t="s">
        <v>645</v>
      </c>
      <c r="B380" s="84"/>
      <c r="C380" s="84"/>
      <c r="D380" s="84"/>
      <c r="E380" s="1"/>
      <c r="F380" s="85"/>
      <c r="G380" s="85"/>
      <c r="H380" s="84"/>
      <c r="I380" s="86"/>
      <c r="J380" s="86"/>
      <c r="K380" s="86"/>
      <c r="L380" s="79"/>
      <c r="M380" s="79"/>
      <c r="N380" s="79"/>
      <c r="O380" s="79"/>
      <c r="P380" s="210"/>
      <c r="Q380" s="210"/>
      <c r="R380" s="210"/>
    </row>
    <row r="381" spans="1:18">
      <c r="A381" s="83"/>
      <c r="B381" s="574"/>
      <c r="C381" s="84"/>
      <c r="D381" s="84"/>
      <c r="E381" s="1"/>
      <c r="F381" s="85"/>
      <c r="G381" s="85"/>
      <c r="H381" s="84"/>
      <c r="I381" s="86"/>
      <c r="J381" s="86"/>
      <c r="K381" s="86"/>
      <c r="L381" s="79"/>
      <c r="M381" s="79"/>
      <c r="N381" s="79"/>
      <c r="O381" s="79"/>
      <c r="P381" s="210"/>
      <c r="Q381" s="210"/>
      <c r="R381" s="210"/>
    </row>
    <row r="382" spans="1:18">
      <c r="A382" s="87" t="s">
        <v>641</v>
      </c>
      <c r="B382" s="84"/>
      <c r="C382" s="84"/>
      <c r="D382" s="84"/>
      <c r="E382" s="1"/>
      <c r="F382" s="85"/>
      <c r="G382" s="85"/>
      <c r="H382" s="84"/>
      <c r="I382" s="88"/>
      <c r="J382" s="88"/>
      <c r="K382" s="88"/>
      <c r="L382" s="79"/>
      <c r="M382" s="79"/>
      <c r="N382" s="79"/>
      <c r="O382" s="79"/>
      <c r="P382" s="210"/>
      <c r="Q382" s="210"/>
      <c r="R382" s="210"/>
    </row>
    <row r="383" spans="1:18" s="3" customFormat="1">
      <c r="A383" s="87" t="s">
        <v>454</v>
      </c>
      <c r="B383" s="84"/>
      <c r="C383" s="84"/>
      <c r="D383" s="84"/>
      <c r="E383" s="1"/>
      <c r="F383" s="85"/>
      <c r="G383" s="85"/>
      <c r="H383" s="84"/>
      <c r="I383" s="88"/>
      <c r="J383" s="88"/>
      <c r="K383" s="88"/>
      <c r="L383" s="79"/>
      <c r="M383" s="79"/>
      <c r="N383" s="79"/>
      <c r="O383" s="79"/>
      <c r="P383" s="210"/>
      <c r="Q383" s="210"/>
      <c r="R383" s="210"/>
    </row>
    <row r="384" spans="1:18" s="3" customFormat="1">
      <c r="A384" s="87"/>
      <c r="B384" s="84"/>
      <c r="C384" s="84"/>
      <c r="D384" s="84"/>
      <c r="E384" s="1"/>
      <c r="F384" s="85"/>
      <c r="G384" s="85"/>
      <c r="H384" s="84"/>
      <c r="I384" s="88"/>
      <c r="J384" s="88"/>
      <c r="K384" s="88"/>
      <c r="L384" s="79"/>
      <c r="M384" s="79"/>
      <c r="N384" s="79"/>
      <c r="O384" s="79"/>
      <c r="P384" s="210"/>
      <c r="Q384" s="210"/>
      <c r="R384" s="210"/>
    </row>
    <row r="385" spans="1:18" s="3" customFormat="1">
      <c r="A385" s="89" t="s">
        <v>794</v>
      </c>
      <c r="B385" s="84"/>
      <c r="C385" s="84"/>
      <c r="D385" s="84"/>
      <c r="E385" s="1"/>
      <c r="F385" s="85"/>
      <c r="G385" s="85"/>
      <c r="H385" s="84"/>
      <c r="I385" s="88"/>
      <c r="J385" s="88"/>
      <c r="K385" s="88"/>
      <c r="L385" s="79"/>
      <c r="M385" s="79"/>
      <c r="N385" s="79"/>
      <c r="O385" s="79"/>
      <c r="P385" s="210"/>
      <c r="Q385" s="210"/>
      <c r="R385" s="210"/>
    </row>
    <row r="386" spans="1:18" s="3" customFormat="1">
      <c r="A386" s="90"/>
      <c r="B386" s="206"/>
      <c r="C386" s="91"/>
      <c r="D386" s="91"/>
      <c r="E386" s="91"/>
      <c r="F386" s="91"/>
      <c r="G386" s="91"/>
      <c r="H386" s="91"/>
      <c r="I386" s="92"/>
      <c r="J386" s="92"/>
      <c r="K386" s="92"/>
      <c r="L386" s="79"/>
      <c r="M386" s="79"/>
      <c r="N386" s="79"/>
      <c r="O386" s="79"/>
      <c r="P386" s="210"/>
      <c r="Q386" s="210"/>
      <c r="R386" s="210"/>
    </row>
    <row r="387" spans="1:18" s="3" customFormat="1">
      <c r="A387" s="93"/>
      <c r="B387" s="94"/>
      <c r="C387" s="94"/>
      <c r="D387" s="94"/>
      <c r="E387" s="4"/>
      <c r="F387" s="95"/>
      <c r="G387" s="95"/>
      <c r="H387" s="94"/>
      <c r="I387" s="4"/>
      <c r="J387" s="4"/>
      <c r="K387" s="4"/>
      <c r="P387" s="209"/>
      <c r="Q387" s="209"/>
      <c r="R387" s="209"/>
    </row>
    <row r="388" spans="1:18" s="3" customFormat="1">
      <c r="A388" s="96"/>
      <c r="B388" s="94"/>
      <c r="C388" s="94"/>
      <c r="D388" s="94"/>
      <c r="E388" s="4"/>
      <c r="F388" s="95"/>
      <c r="G388" s="95"/>
      <c r="H388" s="94"/>
      <c r="I388" s="4"/>
      <c r="J388" s="4"/>
      <c r="K388" s="4"/>
      <c r="P388" s="209"/>
      <c r="Q388" s="209"/>
      <c r="R388" s="209"/>
    </row>
  </sheetData>
  <sortState ref="G341:T361">
    <sortCondition descending="1" ref="R341:R361"/>
  </sortState>
  <mergeCells count="476">
    <mergeCell ref="H103:H105"/>
    <mergeCell ref="F104:G104"/>
    <mergeCell ref="F105:G105"/>
    <mergeCell ref="F118:G118"/>
    <mergeCell ref="H118:H126"/>
    <mergeCell ref="E118:E126"/>
    <mergeCell ref="F121:F126"/>
    <mergeCell ref="D118:D126"/>
    <mergeCell ref="F119:F120"/>
    <mergeCell ref="F116:G116"/>
    <mergeCell ref="F117:G117"/>
    <mergeCell ref="A52:A64"/>
    <mergeCell ref="A17:A21"/>
    <mergeCell ref="A47:A51"/>
    <mergeCell ref="F63:G63"/>
    <mergeCell ref="B28:C28"/>
    <mergeCell ref="E28:G28"/>
    <mergeCell ref="F64:G64"/>
    <mergeCell ref="A103:A105"/>
    <mergeCell ref="A118:A126"/>
    <mergeCell ref="B118:B126"/>
    <mergeCell ref="B103:B105"/>
    <mergeCell ref="D103:D105"/>
    <mergeCell ref="F103:G103"/>
    <mergeCell ref="B65:C65"/>
    <mergeCell ref="B66:C66"/>
    <mergeCell ref="B67:C67"/>
    <mergeCell ref="B52:B64"/>
    <mergeCell ref="A72:A78"/>
    <mergeCell ref="F72:G72"/>
    <mergeCell ref="B73:B78"/>
    <mergeCell ref="E73:E78"/>
    <mergeCell ref="F73:G73"/>
    <mergeCell ref="F74:G74"/>
    <mergeCell ref="F75:G75"/>
    <mergeCell ref="C35:C36"/>
    <mergeCell ref="E35:E39"/>
    <mergeCell ref="F35:G36"/>
    <mergeCell ref="D37:D38"/>
    <mergeCell ref="F37:G37"/>
    <mergeCell ref="F38:G38"/>
    <mergeCell ref="F39:G39"/>
    <mergeCell ref="F9:F11"/>
    <mergeCell ref="E14:E16"/>
    <mergeCell ref="D14:D16"/>
    <mergeCell ref="E22:E27"/>
    <mergeCell ref="D26:D27"/>
    <mergeCell ref="F26:G26"/>
    <mergeCell ref="F27:G27"/>
    <mergeCell ref="D17:D21"/>
    <mergeCell ref="H22:H23"/>
    <mergeCell ref="F22:G22"/>
    <mergeCell ref="D22:D23"/>
    <mergeCell ref="F2:G2"/>
    <mergeCell ref="D24:D25"/>
    <mergeCell ref="A3:A13"/>
    <mergeCell ref="B3:B13"/>
    <mergeCell ref="D3:D13"/>
    <mergeCell ref="E3:E13"/>
    <mergeCell ref="F3:G3"/>
    <mergeCell ref="A14:A16"/>
    <mergeCell ref="B14:B16"/>
    <mergeCell ref="A22:A27"/>
    <mergeCell ref="B22:B27"/>
    <mergeCell ref="B17:B21"/>
    <mergeCell ref="D47:D51"/>
    <mergeCell ref="F48:F51"/>
    <mergeCell ref="D52:D64"/>
    <mergeCell ref="E52:E64"/>
    <mergeCell ref="B29:B34"/>
    <mergeCell ref="A43:A46"/>
    <mergeCell ref="B43:B46"/>
    <mergeCell ref="D43:D46"/>
    <mergeCell ref="E43:E46"/>
    <mergeCell ref="F43:G43"/>
    <mergeCell ref="F44:F46"/>
    <mergeCell ref="A35:A40"/>
    <mergeCell ref="B35:B40"/>
    <mergeCell ref="B41:B42"/>
    <mergeCell ref="A41:A42"/>
    <mergeCell ref="F41:G41"/>
    <mergeCell ref="F42:G42"/>
    <mergeCell ref="E41:E42"/>
    <mergeCell ref="F52:G52"/>
    <mergeCell ref="F58:G58"/>
    <mergeCell ref="F59:G59"/>
    <mergeCell ref="F60:G60"/>
    <mergeCell ref="F61:G61"/>
    <mergeCell ref="F62:G62"/>
    <mergeCell ref="H89:H91"/>
    <mergeCell ref="F90:G90"/>
    <mergeCell ref="F91:G91"/>
    <mergeCell ref="E92:G92"/>
    <mergeCell ref="H85:H87"/>
    <mergeCell ref="H73:H78"/>
    <mergeCell ref="H3:H13"/>
    <mergeCell ref="F4:F8"/>
    <mergeCell ref="F12:G12"/>
    <mergeCell ref="F13:G13"/>
    <mergeCell ref="H14:H16"/>
    <mergeCell ref="H24:H25"/>
    <mergeCell ref="F24:G24"/>
    <mergeCell ref="H17:H21"/>
    <mergeCell ref="E47:E51"/>
    <mergeCell ref="F47:G47"/>
    <mergeCell ref="H47:H51"/>
    <mergeCell ref="H43:H46"/>
    <mergeCell ref="H52:H64"/>
    <mergeCell ref="F57:G57"/>
    <mergeCell ref="F53:G53"/>
    <mergeCell ref="E17:E21"/>
    <mergeCell ref="F18:F20"/>
    <mergeCell ref="F17:G17"/>
    <mergeCell ref="A93:A97"/>
    <mergeCell ref="B93:B97"/>
    <mergeCell ref="F93:G93"/>
    <mergeCell ref="F94:G94"/>
    <mergeCell ref="D95:D97"/>
    <mergeCell ref="A85:A91"/>
    <mergeCell ref="B85:B91"/>
    <mergeCell ref="D85:D87"/>
    <mergeCell ref="E85:E91"/>
    <mergeCell ref="F85:G85"/>
    <mergeCell ref="F86:G86"/>
    <mergeCell ref="F87:G87"/>
    <mergeCell ref="F88:G88"/>
    <mergeCell ref="D89:D91"/>
    <mergeCell ref="E93:E97"/>
    <mergeCell ref="F89:G89"/>
    <mergeCell ref="F101:G101"/>
    <mergeCell ref="F102:G102"/>
    <mergeCell ref="A109:A117"/>
    <mergeCell ref="B109:B117"/>
    <mergeCell ref="D109:D117"/>
    <mergeCell ref="E109:E117"/>
    <mergeCell ref="F109:G109"/>
    <mergeCell ref="F95:G95"/>
    <mergeCell ref="H95:H97"/>
    <mergeCell ref="F96:G96"/>
    <mergeCell ref="F97:G97"/>
    <mergeCell ref="A98:A102"/>
    <mergeCell ref="F98:G98"/>
    <mergeCell ref="E99:E100"/>
    <mergeCell ref="F99:G99"/>
    <mergeCell ref="F100:G100"/>
    <mergeCell ref="E101:E102"/>
    <mergeCell ref="H109:H117"/>
    <mergeCell ref="F110:G110"/>
    <mergeCell ref="F111:G111"/>
    <mergeCell ref="F112:G112"/>
    <mergeCell ref="F113:G113"/>
    <mergeCell ref="F114:G114"/>
    <mergeCell ref="F115:G115"/>
    <mergeCell ref="H130:H134"/>
    <mergeCell ref="F131:F134"/>
    <mergeCell ref="D127:D129"/>
    <mergeCell ref="E127:E145"/>
    <mergeCell ref="D139:D145"/>
    <mergeCell ref="F139:G139"/>
    <mergeCell ref="H139:H145"/>
    <mergeCell ref="F144:G144"/>
    <mergeCell ref="F145:G145"/>
    <mergeCell ref="F140:F143"/>
    <mergeCell ref="A146:A165"/>
    <mergeCell ref="B146:B165"/>
    <mergeCell ref="D146:D165"/>
    <mergeCell ref="F146:G146"/>
    <mergeCell ref="H146:H165"/>
    <mergeCell ref="B127:B145"/>
    <mergeCell ref="F147:G147"/>
    <mergeCell ref="F152:G152"/>
    <mergeCell ref="F165:G165"/>
    <mergeCell ref="F153:F164"/>
    <mergeCell ref="F148:F151"/>
    <mergeCell ref="A127:A145"/>
    <mergeCell ref="E146:E165"/>
    <mergeCell ref="D135:D137"/>
    <mergeCell ref="F135:G135"/>
    <mergeCell ref="H135:H137"/>
    <mergeCell ref="F136:G136"/>
    <mergeCell ref="F137:G137"/>
    <mergeCell ref="F138:G138"/>
    <mergeCell ref="F127:G127"/>
    <mergeCell ref="H127:H129"/>
    <mergeCell ref="F128:F129"/>
    <mergeCell ref="D130:D134"/>
    <mergeCell ref="F130:G130"/>
    <mergeCell ref="F178:G178"/>
    <mergeCell ref="F179:G179"/>
    <mergeCell ref="F180:G180"/>
    <mergeCell ref="F181:G181"/>
    <mergeCell ref="H168:H174"/>
    <mergeCell ref="F169:G169"/>
    <mergeCell ref="F170:G170"/>
    <mergeCell ref="F171:G171"/>
    <mergeCell ref="F172:G172"/>
    <mergeCell ref="F173:G173"/>
    <mergeCell ref="F174:G174"/>
    <mergeCell ref="F168:G168"/>
    <mergeCell ref="F175:G175"/>
    <mergeCell ref="F176:G176"/>
    <mergeCell ref="F177:G177"/>
    <mergeCell ref="H213:H214"/>
    <mergeCell ref="F214:G214"/>
    <mergeCell ref="H188:H189"/>
    <mergeCell ref="F189:G189"/>
    <mergeCell ref="F182:G182"/>
    <mergeCell ref="F183:G183"/>
    <mergeCell ref="D184:D185"/>
    <mergeCell ref="F184:G184"/>
    <mergeCell ref="H184:H185"/>
    <mergeCell ref="F185:G185"/>
    <mergeCell ref="F196:G196"/>
    <mergeCell ref="F190:G190"/>
    <mergeCell ref="F191:G191"/>
    <mergeCell ref="F192:G192"/>
    <mergeCell ref="F193:G193"/>
    <mergeCell ref="F194:G194"/>
    <mergeCell ref="F195:G195"/>
    <mergeCell ref="F186:G186"/>
    <mergeCell ref="F187:G187"/>
    <mergeCell ref="D188:D189"/>
    <mergeCell ref="F188:G188"/>
    <mergeCell ref="D197:D198"/>
    <mergeCell ref="F197:G197"/>
    <mergeCell ref="F200:G200"/>
    <mergeCell ref="D202:D203"/>
    <mergeCell ref="F202:G202"/>
    <mergeCell ref="H197:H198"/>
    <mergeCell ref="F198:G198"/>
    <mergeCell ref="F199:G199"/>
    <mergeCell ref="A202:A212"/>
    <mergeCell ref="B202:B212"/>
    <mergeCell ref="D211:D212"/>
    <mergeCell ref="F211:G211"/>
    <mergeCell ref="E202:E212"/>
    <mergeCell ref="H202:H204"/>
    <mergeCell ref="F203:F204"/>
    <mergeCell ref="F206:F208"/>
    <mergeCell ref="H211:H212"/>
    <mergeCell ref="H205:H208"/>
    <mergeCell ref="H209:H210"/>
    <mergeCell ref="A166:A201"/>
    <mergeCell ref="B166:B201"/>
    <mergeCell ref="F166:G166"/>
    <mergeCell ref="F167:G167"/>
    <mergeCell ref="D168:D174"/>
    <mergeCell ref="D176:D181"/>
    <mergeCell ref="F201:G201"/>
    <mergeCell ref="H176:H181"/>
    <mergeCell ref="D217:D218"/>
    <mergeCell ref="F217:G217"/>
    <mergeCell ref="F218:G218"/>
    <mergeCell ref="D205:D208"/>
    <mergeCell ref="F205:G205"/>
    <mergeCell ref="D209:D210"/>
    <mergeCell ref="F209:G209"/>
    <mergeCell ref="A213:A218"/>
    <mergeCell ref="B213:B218"/>
    <mergeCell ref="D213:D214"/>
    <mergeCell ref="E213:E218"/>
    <mergeCell ref="F213:G213"/>
    <mergeCell ref="F215:G215"/>
    <mergeCell ref="F216:G216"/>
    <mergeCell ref="F223:G223"/>
    <mergeCell ref="B224:B232"/>
    <mergeCell ref="D224:D232"/>
    <mergeCell ref="E224:E232"/>
    <mergeCell ref="F224:G224"/>
    <mergeCell ref="H224:H232"/>
    <mergeCell ref="H233:H242"/>
    <mergeCell ref="F234:G234"/>
    <mergeCell ref="F235:G235"/>
    <mergeCell ref="F236:G236"/>
    <mergeCell ref="F237:G237"/>
    <mergeCell ref="F238:G238"/>
    <mergeCell ref="F227:G227"/>
    <mergeCell ref="B233:B242"/>
    <mergeCell ref="D233:D242"/>
    <mergeCell ref="E233:E242"/>
    <mergeCell ref="F233:G233"/>
    <mergeCell ref="F228:G228"/>
    <mergeCell ref="F229:G229"/>
    <mergeCell ref="F230:G230"/>
    <mergeCell ref="F231:G231"/>
    <mergeCell ref="F232:G232"/>
    <mergeCell ref="F239:G239"/>
    <mergeCell ref="F240:G240"/>
    <mergeCell ref="F241:G241"/>
    <mergeCell ref="F242:G242"/>
    <mergeCell ref="B243:B262"/>
    <mergeCell ref="D243:D247"/>
    <mergeCell ref="E243:E262"/>
    <mergeCell ref="F243:G243"/>
    <mergeCell ref="F251:G251"/>
    <mergeCell ref="F254:G254"/>
    <mergeCell ref="F275:G275"/>
    <mergeCell ref="B263:B269"/>
    <mergeCell ref="D263:D269"/>
    <mergeCell ref="E263:E269"/>
    <mergeCell ref="F256:G256"/>
    <mergeCell ref="F260:G260"/>
    <mergeCell ref="D261:D262"/>
    <mergeCell ref="F261:G261"/>
    <mergeCell ref="D249:D250"/>
    <mergeCell ref="F249:G249"/>
    <mergeCell ref="D256:D259"/>
    <mergeCell ref="B270:B279"/>
    <mergeCell ref="D270:D279"/>
    <mergeCell ref="E270:E279"/>
    <mergeCell ref="F270:G270"/>
    <mergeCell ref="F262:G262"/>
    <mergeCell ref="F244:G244"/>
    <mergeCell ref="F245:G245"/>
    <mergeCell ref="F247:G247"/>
    <mergeCell ref="F263:G263"/>
    <mergeCell ref="H263:H269"/>
    <mergeCell ref="F264:G264"/>
    <mergeCell ref="F265:G265"/>
    <mergeCell ref="F266:G266"/>
    <mergeCell ref="F267:G267"/>
    <mergeCell ref="F268:G268"/>
    <mergeCell ref="H249:H250"/>
    <mergeCell ref="F250:G250"/>
    <mergeCell ref="F246:G246"/>
    <mergeCell ref="F255:G255"/>
    <mergeCell ref="F252:G252"/>
    <mergeCell ref="F253:G253"/>
    <mergeCell ref="F248:G248"/>
    <mergeCell ref="F257:G257"/>
    <mergeCell ref="F258:G258"/>
    <mergeCell ref="H256:H259"/>
    <mergeCell ref="F259:G259"/>
    <mergeCell ref="F269:G269"/>
    <mergeCell ref="H261:H262"/>
    <mergeCell ref="H243:H247"/>
    <mergeCell ref="D295:D298"/>
    <mergeCell ref="F295:G295"/>
    <mergeCell ref="H295:H298"/>
    <mergeCell ref="F296:G296"/>
    <mergeCell ref="F297:G297"/>
    <mergeCell ref="F298:G298"/>
    <mergeCell ref="B293:B298"/>
    <mergeCell ref="D293:D294"/>
    <mergeCell ref="E293:E298"/>
    <mergeCell ref="F293:G293"/>
    <mergeCell ref="F308:G308"/>
    <mergeCell ref="B299:B304"/>
    <mergeCell ref="E299:E304"/>
    <mergeCell ref="F299:G299"/>
    <mergeCell ref="D300:D301"/>
    <mergeCell ref="F300:G300"/>
    <mergeCell ref="H300:H301"/>
    <mergeCell ref="F301:G301"/>
    <mergeCell ref="F302:G302"/>
    <mergeCell ref="D303:D304"/>
    <mergeCell ref="F303:G303"/>
    <mergeCell ref="A376:M376"/>
    <mergeCell ref="A377:H377"/>
    <mergeCell ref="A378:H378"/>
    <mergeCell ref="F309:G309"/>
    <mergeCell ref="F310:G310"/>
    <mergeCell ref="A311:A313"/>
    <mergeCell ref="B311:B313"/>
    <mergeCell ref="D311:D313"/>
    <mergeCell ref="A219:A310"/>
    <mergeCell ref="B219:B223"/>
    <mergeCell ref="D219:D222"/>
    <mergeCell ref="E219:E223"/>
    <mergeCell ref="F219:G219"/>
    <mergeCell ref="F225:G225"/>
    <mergeCell ref="F226:G226"/>
    <mergeCell ref="H219:H222"/>
    <mergeCell ref="F220:G220"/>
    <mergeCell ref="F221:G221"/>
    <mergeCell ref="F222:G222"/>
    <mergeCell ref="H303:H304"/>
    <mergeCell ref="H270:H279"/>
    <mergeCell ref="B305:B310"/>
    <mergeCell ref="H293:H294"/>
    <mergeCell ref="F294:G294"/>
    <mergeCell ref="F278:G278"/>
    <mergeCell ref="F279:G279"/>
    <mergeCell ref="F285:G285"/>
    <mergeCell ref="F271:G271"/>
    <mergeCell ref="F272:G272"/>
    <mergeCell ref="F273:G273"/>
    <mergeCell ref="B81:C81"/>
    <mergeCell ref="E79:G79"/>
    <mergeCell ref="E82:G82"/>
    <mergeCell ref="B82:C82"/>
    <mergeCell ref="E280:E292"/>
    <mergeCell ref="D289:D290"/>
    <mergeCell ref="F289:G289"/>
    <mergeCell ref="D280:D282"/>
    <mergeCell ref="F280:G280"/>
    <mergeCell ref="F290:G290"/>
    <mergeCell ref="B281:B292"/>
    <mergeCell ref="F281:G281"/>
    <mergeCell ref="F282:G282"/>
    <mergeCell ref="F283:G283"/>
    <mergeCell ref="D284:D288"/>
    <mergeCell ref="F284:G284"/>
    <mergeCell ref="E166:E201"/>
    <mergeCell ref="F274:G274"/>
    <mergeCell ref="F286:G286"/>
    <mergeCell ref="F287:G287"/>
    <mergeCell ref="F288:G288"/>
    <mergeCell ref="H289:H290"/>
    <mergeCell ref="H280:H282"/>
    <mergeCell ref="H284:H288"/>
    <mergeCell ref="F304:G304"/>
    <mergeCell ref="F291:G291"/>
    <mergeCell ref="F292:G292"/>
    <mergeCell ref="B336:B354"/>
    <mergeCell ref="D336:D354"/>
    <mergeCell ref="A314:A334"/>
    <mergeCell ref="F355:F375"/>
    <mergeCell ref="H355:H375"/>
    <mergeCell ref="D355:D375"/>
    <mergeCell ref="B355:B375"/>
    <mergeCell ref="E311:E375"/>
    <mergeCell ref="H311:H313"/>
    <mergeCell ref="F335:G335"/>
    <mergeCell ref="F336:F354"/>
    <mergeCell ref="F311:F313"/>
    <mergeCell ref="D314:D333"/>
    <mergeCell ref="B314:B334"/>
    <mergeCell ref="H336:H354"/>
    <mergeCell ref="H314:H333"/>
    <mergeCell ref="F314:F334"/>
    <mergeCell ref="F276:G276"/>
    <mergeCell ref="F277:G277"/>
    <mergeCell ref="D305:D309"/>
    <mergeCell ref="E305:E310"/>
    <mergeCell ref="F305:G305"/>
    <mergeCell ref="H305:H309"/>
    <mergeCell ref="F306:G306"/>
    <mergeCell ref="F307:G307"/>
    <mergeCell ref="A29:A34"/>
    <mergeCell ref="E29:E34"/>
    <mergeCell ref="H29:H34"/>
    <mergeCell ref="D29:D34"/>
    <mergeCell ref="F29:G29"/>
    <mergeCell ref="F30:G30"/>
    <mergeCell ref="F31:G31"/>
    <mergeCell ref="F32:G32"/>
    <mergeCell ref="F33:G33"/>
    <mergeCell ref="F34:G34"/>
    <mergeCell ref="E70:G70"/>
    <mergeCell ref="D69:D70"/>
    <mergeCell ref="H69:H70"/>
    <mergeCell ref="D106:D108"/>
    <mergeCell ref="F106:G106"/>
    <mergeCell ref="H106:H108"/>
    <mergeCell ref="B68:C68"/>
    <mergeCell ref="E68:G68"/>
    <mergeCell ref="E65:G65"/>
    <mergeCell ref="E66:G66"/>
    <mergeCell ref="E67:G67"/>
    <mergeCell ref="E69:G69"/>
    <mergeCell ref="E83:G83"/>
    <mergeCell ref="E84:G84"/>
    <mergeCell ref="E71:G71"/>
    <mergeCell ref="E81:G81"/>
    <mergeCell ref="B80:C80"/>
    <mergeCell ref="E80:G80"/>
    <mergeCell ref="B79:C79"/>
    <mergeCell ref="B69:C69"/>
    <mergeCell ref="B83:C83"/>
    <mergeCell ref="B84:C84"/>
    <mergeCell ref="B71:C71"/>
    <mergeCell ref="F76:G76"/>
    <mergeCell ref="F77:G77"/>
    <mergeCell ref="F78:G78"/>
    <mergeCell ref="D73:D78"/>
  </mergeCells>
  <phoneticPr fontId="13"/>
  <printOptions horizontalCentered="1" gridLines="1"/>
  <pageMargins left="0.51180993000874897" right="0.51180993000874897" top="0.31496062992126" bottom="0.31496062992126" header="0.27558945756780401" footer="0.27558945756780401"/>
  <pageSetup paperSize="8" scale="7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Mongolia Appendix 2020（日）</vt:lpstr>
      <vt:lpstr>Mongolia Appendix 2020（英語・日)</vt:lpstr>
      <vt:lpstr>'Mongolia Appendix 2020（英語・日)'!Print_Area</vt:lpstr>
      <vt:lpstr>'Mongolia Appendix 2020（日）'!Print_Area</vt:lpstr>
      <vt:lpstr>'Mongolia Appendix 2020（英語・日)'!Print_Titles</vt:lpstr>
      <vt:lpstr>'Mongolia Appendix 2020（日）'!Print_Titles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Enkhbayar</dc:creator>
  <cp:lastModifiedBy>ERINA</cp:lastModifiedBy>
  <cp:lastPrinted>2020-11-05T06:12:12Z</cp:lastPrinted>
  <dcterms:created xsi:type="dcterms:W3CDTF">2017-05-25T03:54:09Z</dcterms:created>
  <dcterms:modified xsi:type="dcterms:W3CDTF">2021-02-18T02:22:50Z</dcterms:modified>
</cp:coreProperties>
</file>