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時系列表" sheetId="1" r:id="rId1"/>
  </sheets>
  <externalReferences>
    <externalReference r:id="rId4"/>
    <externalReference r:id="rId5"/>
  </externalReferences>
  <definedNames>
    <definedName name="_xlnm.Print_Area" localSheetId="0">'時系列表'!$A$1:$AA$55</definedName>
  </definedNames>
  <calcPr fullCalcOnLoad="1"/>
</workbook>
</file>

<file path=xl/sharedStrings.xml><?xml version="1.0" encoding="utf-8"?>
<sst xmlns="http://schemas.openxmlformats.org/spreadsheetml/2006/main" count="127" uniqueCount="73">
  <si>
    <t>N/A</t>
  </si>
  <si>
    <t>N/A</t>
  </si>
  <si>
    <t>N/A</t>
  </si>
  <si>
    <r>
      <rPr>
        <sz val="18"/>
        <rFont val="ＭＳ ゴシック"/>
        <family val="3"/>
      </rPr>
      <t>付表</t>
    </r>
    <r>
      <rPr>
        <sz val="18"/>
        <rFont val="Arial"/>
        <family val="2"/>
      </rPr>
      <t xml:space="preserve">5 </t>
    </r>
    <r>
      <rPr>
        <sz val="18"/>
        <rFont val="ＭＳ ゴシック"/>
        <family val="3"/>
      </rPr>
      <t>北朝鮮の統計データ</t>
    </r>
  </si>
  <si>
    <r>
      <rPr>
        <sz val="10"/>
        <rFont val="ＭＳ 明朝"/>
        <family val="1"/>
      </rPr>
      <t>項目</t>
    </r>
  </si>
  <si>
    <r>
      <rPr>
        <sz val="10"/>
        <rFont val="ＭＳ 明朝"/>
        <family val="1"/>
      </rPr>
      <t>区分</t>
    </r>
  </si>
  <si>
    <r>
      <rPr>
        <sz val="10"/>
        <rFont val="ＭＳ 明朝"/>
        <family val="1"/>
      </rPr>
      <t>単位</t>
    </r>
  </si>
  <si>
    <r>
      <rPr>
        <sz val="10"/>
        <rFont val="ＭＳ 明朝"/>
        <family val="1"/>
      </rPr>
      <t>総　　人　　　口</t>
    </r>
  </si>
  <si>
    <r>
      <rPr>
        <sz val="10"/>
        <rFont val="ＭＳ 明朝"/>
        <family val="1"/>
      </rPr>
      <t>千人</t>
    </r>
  </si>
  <si>
    <r>
      <t>GNI</t>
    </r>
    <r>
      <rPr>
        <sz val="10"/>
        <rFont val="ＭＳ 明朝"/>
        <family val="1"/>
      </rPr>
      <t>（名目）</t>
    </r>
  </si>
  <si>
    <r>
      <t>10</t>
    </r>
    <r>
      <rPr>
        <sz val="10"/>
        <rFont val="ＭＳ 明朝"/>
        <family val="1"/>
      </rPr>
      <t>億韓国ウォン</t>
    </r>
  </si>
  <si>
    <r>
      <rPr>
        <sz val="10"/>
        <rFont val="ＭＳ 明朝"/>
        <family val="1"/>
      </rPr>
      <t>１人当たり国民所得</t>
    </r>
  </si>
  <si>
    <r>
      <rPr>
        <sz val="10"/>
        <rFont val="ＭＳ 明朝"/>
        <family val="1"/>
      </rPr>
      <t>万韓国ウォン</t>
    </r>
  </si>
  <si>
    <r>
      <rPr>
        <sz val="10"/>
        <rFont val="ＭＳ 明朝"/>
        <family val="1"/>
      </rPr>
      <t>実質</t>
    </r>
    <r>
      <rPr>
        <sz val="10"/>
        <rFont val="Arial"/>
        <family val="2"/>
      </rPr>
      <t>GDP</t>
    </r>
    <r>
      <rPr>
        <sz val="10"/>
        <rFont val="ＭＳ 明朝"/>
        <family val="1"/>
      </rPr>
      <t>成長率</t>
    </r>
  </si>
  <si>
    <r>
      <rPr>
        <sz val="10"/>
        <rFont val="ＭＳ 明朝"/>
        <family val="1"/>
      </rPr>
      <t>％</t>
    </r>
  </si>
  <si>
    <r>
      <rPr>
        <sz val="10"/>
        <rFont val="ＭＳ 明朝"/>
        <family val="1"/>
      </rPr>
      <t>名目</t>
    </r>
    <r>
      <rPr>
        <sz val="10"/>
        <rFont val="Arial"/>
        <family val="2"/>
      </rPr>
      <t>GDP</t>
    </r>
    <r>
      <rPr>
        <sz val="10"/>
        <rFont val="ＭＳ 明朝"/>
        <family val="1"/>
      </rPr>
      <t>の産業</t>
    </r>
  </si>
  <si>
    <r>
      <rPr>
        <sz val="10"/>
        <rFont val="ＭＳ 明朝"/>
        <family val="1"/>
      </rPr>
      <t>農林水産業</t>
    </r>
  </si>
  <si>
    <r>
      <rPr>
        <sz val="10"/>
        <rFont val="ＭＳ 明朝"/>
        <family val="1"/>
      </rPr>
      <t>構成比</t>
    </r>
    <r>
      <rPr>
        <sz val="10"/>
        <rFont val="Arial"/>
        <family val="2"/>
      </rPr>
      <t xml:space="preserve"> </t>
    </r>
  </si>
  <si>
    <r>
      <rPr>
        <sz val="10"/>
        <rFont val="ＭＳ 明朝"/>
        <family val="1"/>
      </rPr>
      <t>部門別構成</t>
    </r>
  </si>
  <si>
    <r>
      <rPr>
        <sz val="10"/>
        <rFont val="ＭＳ 明朝"/>
        <family val="1"/>
      </rPr>
      <t>成長率</t>
    </r>
  </si>
  <si>
    <r>
      <rPr>
        <sz val="10"/>
        <rFont val="ＭＳ 明朝"/>
        <family val="1"/>
      </rPr>
      <t>鉱工業計</t>
    </r>
  </si>
  <si>
    <r>
      <rPr>
        <sz val="10"/>
        <rFont val="ＭＳ 明朝"/>
        <family val="1"/>
      </rPr>
      <t>鉱</t>
    </r>
    <r>
      <rPr>
        <sz val="10"/>
        <rFont val="Arial"/>
        <family val="2"/>
      </rPr>
      <t xml:space="preserve">  </t>
    </r>
    <r>
      <rPr>
        <sz val="10"/>
        <rFont val="ＭＳ 明朝"/>
        <family val="1"/>
      </rPr>
      <t>業</t>
    </r>
  </si>
  <si>
    <r>
      <rPr>
        <sz val="10"/>
        <rFont val="ＭＳ 明朝"/>
        <family val="1"/>
      </rPr>
      <t>構成比</t>
    </r>
    <r>
      <rPr>
        <sz val="10"/>
        <rFont val="Arial"/>
        <family val="2"/>
      </rPr>
      <t xml:space="preserve"> </t>
    </r>
  </si>
  <si>
    <r>
      <rPr>
        <sz val="10"/>
        <rFont val="ＭＳ 明朝"/>
        <family val="1"/>
      </rPr>
      <t>成長率</t>
    </r>
  </si>
  <si>
    <r>
      <rPr>
        <sz val="10"/>
        <rFont val="ＭＳ 明朝"/>
        <family val="1"/>
      </rPr>
      <t>製造業</t>
    </r>
  </si>
  <si>
    <r>
      <t>SOC</t>
    </r>
    <r>
      <rPr>
        <sz val="10"/>
        <rFont val="ＭＳ 明朝"/>
        <family val="1"/>
      </rPr>
      <t>及びサービス計</t>
    </r>
  </si>
  <si>
    <r>
      <rPr>
        <sz val="10"/>
        <rFont val="ＭＳ 明朝"/>
        <family val="1"/>
      </rPr>
      <t>電気・ガス・</t>
    </r>
  </si>
  <si>
    <r>
      <rPr>
        <sz val="10"/>
        <rFont val="ＭＳ 明朝"/>
        <family val="1"/>
      </rPr>
      <t>水道</t>
    </r>
  </si>
  <si>
    <r>
      <rPr>
        <sz val="10"/>
        <rFont val="ＭＳ 明朝"/>
        <family val="1"/>
      </rPr>
      <t>建設</t>
    </r>
  </si>
  <si>
    <r>
      <rPr>
        <sz val="10"/>
        <rFont val="ＭＳ 明朝"/>
        <family val="1"/>
      </rPr>
      <t>構成比</t>
    </r>
    <r>
      <rPr>
        <sz val="10"/>
        <rFont val="Arial"/>
        <family val="2"/>
      </rPr>
      <t xml:space="preserve"> </t>
    </r>
  </si>
  <si>
    <r>
      <rPr>
        <sz val="10"/>
        <rFont val="ＭＳ 明朝"/>
        <family val="1"/>
      </rPr>
      <t>サービス</t>
    </r>
  </si>
  <si>
    <r>
      <t>(</t>
    </r>
    <r>
      <rPr>
        <sz val="10"/>
        <rFont val="ＭＳ 明朝"/>
        <family val="1"/>
      </rPr>
      <t>製</t>
    </r>
    <r>
      <rPr>
        <sz val="10"/>
        <rFont val="Arial"/>
        <family val="2"/>
      </rPr>
      <t xml:space="preserve"> </t>
    </r>
    <r>
      <rPr>
        <sz val="10"/>
        <rFont val="ＭＳ 明朝"/>
        <family val="1"/>
      </rPr>
      <t>造</t>
    </r>
    <r>
      <rPr>
        <sz val="10"/>
        <rFont val="Arial"/>
        <family val="2"/>
      </rPr>
      <t xml:space="preserve"> </t>
    </r>
    <r>
      <rPr>
        <sz val="10"/>
        <rFont val="ＭＳ 明朝"/>
        <family val="1"/>
      </rPr>
      <t>業</t>
    </r>
    <r>
      <rPr>
        <sz val="10"/>
        <rFont val="Arial"/>
        <family val="2"/>
      </rPr>
      <t xml:space="preserve">  </t>
    </r>
    <r>
      <rPr>
        <sz val="10"/>
        <rFont val="ＭＳ 明朝"/>
        <family val="1"/>
      </rPr>
      <t>内訳</t>
    </r>
    <r>
      <rPr>
        <sz val="10"/>
        <rFont val="Arial"/>
        <family val="2"/>
      </rPr>
      <t>)</t>
    </r>
  </si>
  <si>
    <r>
      <rPr>
        <sz val="10"/>
        <rFont val="ＭＳ 明朝"/>
        <family val="1"/>
      </rPr>
      <t>軽工業</t>
    </r>
  </si>
  <si>
    <r>
      <rPr>
        <sz val="10"/>
        <rFont val="ＭＳ 明朝"/>
        <family val="1"/>
      </rPr>
      <t>構成比</t>
    </r>
    <r>
      <rPr>
        <sz val="10"/>
        <rFont val="Arial"/>
        <family val="2"/>
      </rPr>
      <t xml:space="preserve"> </t>
    </r>
  </si>
  <si>
    <r>
      <rPr>
        <sz val="10"/>
        <rFont val="ＭＳ 明朝"/>
        <family val="1"/>
      </rPr>
      <t>重工業</t>
    </r>
  </si>
  <si>
    <r>
      <t>(</t>
    </r>
    <r>
      <rPr>
        <sz val="10"/>
        <rFont val="ＭＳ 明朝"/>
        <family val="1"/>
      </rPr>
      <t>サービス</t>
    </r>
    <r>
      <rPr>
        <sz val="10"/>
        <rFont val="Arial"/>
        <family val="2"/>
      </rPr>
      <t xml:space="preserve">  </t>
    </r>
    <r>
      <rPr>
        <sz val="10"/>
        <rFont val="ＭＳ 明朝"/>
        <family val="1"/>
      </rPr>
      <t>内訳</t>
    </r>
    <r>
      <rPr>
        <sz val="10"/>
        <rFont val="Arial"/>
        <family val="2"/>
      </rPr>
      <t>)</t>
    </r>
  </si>
  <si>
    <r>
      <rPr>
        <sz val="10"/>
        <rFont val="ＭＳ 明朝"/>
        <family val="1"/>
      </rPr>
      <t>政府</t>
    </r>
  </si>
  <si>
    <r>
      <rPr>
        <sz val="10"/>
        <rFont val="ＭＳ 明朝"/>
        <family val="1"/>
      </rPr>
      <t>その他</t>
    </r>
  </si>
  <si>
    <r>
      <rPr>
        <sz val="10"/>
        <rFont val="ＭＳ 明朝"/>
        <family val="1"/>
      </rPr>
      <t>構成比</t>
    </r>
    <r>
      <rPr>
        <sz val="10"/>
        <rFont val="Arial"/>
        <family val="2"/>
      </rPr>
      <t xml:space="preserve"> </t>
    </r>
  </si>
  <si>
    <r>
      <rPr>
        <sz val="10"/>
        <rFont val="ＭＳ 明朝"/>
        <family val="1"/>
      </rPr>
      <t>穀　　物</t>
    </r>
  </si>
  <si>
    <r>
      <rPr>
        <sz val="10"/>
        <rFont val="ＭＳ 明朝"/>
        <family val="1"/>
      </rPr>
      <t>生</t>
    </r>
    <r>
      <rPr>
        <sz val="10"/>
        <rFont val="Arial"/>
        <family val="2"/>
      </rPr>
      <t xml:space="preserve"> </t>
    </r>
    <r>
      <rPr>
        <sz val="11"/>
        <rFont val="Arial"/>
        <family val="2"/>
      </rPr>
      <t xml:space="preserve"> </t>
    </r>
    <r>
      <rPr>
        <sz val="10"/>
        <rFont val="ＭＳ 明朝"/>
        <family val="1"/>
      </rPr>
      <t>産</t>
    </r>
    <r>
      <rPr>
        <sz val="11"/>
        <rFont val="Arial"/>
        <family val="2"/>
      </rPr>
      <t xml:space="preserve">  </t>
    </r>
    <r>
      <rPr>
        <sz val="10"/>
        <rFont val="ＭＳ 明朝"/>
        <family val="1"/>
      </rPr>
      <t>量</t>
    </r>
  </si>
  <si>
    <r>
      <rPr>
        <sz val="10"/>
        <rFont val="ＭＳ 明朝"/>
        <family val="1"/>
      </rPr>
      <t>千トン</t>
    </r>
  </si>
  <si>
    <r>
      <rPr>
        <sz val="10"/>
        <rFont val="ＭＳ 明朝"/>
        <family val="1"/>
      </rPr>
      <t>貿　　易</t>
    </r>
  </si>
  <si>
    <r>
      <rPr>
        <sz val="10"/>
        <rFont val="ＭＳ 明朝"/>
        <family val="1"/>
      </rPr>
      <t>輸　　出（</t>
    </r>
    <r>
      <rPr>
        <sz val="10"/>
        <rFont val="Arial"/>
        <family val="2"/>
      </rPr>
      <t>A</t>
    </r>
    <r>
      <rPr>
        <sz val="10"/>
        <rFont val="ＭＳ 明朝"/>
        <family val="1"/>
      </rPr>
      <t>）</t>
    </r>
  </si>
  <si>
    <r>
      <rPr>
        <sz val="10"/>
        <rFont val="ＭＳ 明朝"/>
        <family val="1"/>
      </rPr>
      <t>億ドル</t>
    </r>
  </si>
  <si>
    <r>
      <rPr>
        <sz val="10"/>
        <rFont val="ＭＳ 明朝"/>
        <family val="1"/>
      </rPr>
      <t>輸　　入（</t>
    </r>
    <r>
      <rPr>
        <sz val="10"/>
        <rFont val="Arial"/>
        <family val="2"/>
      </rPr>
      <t>B</t>
    </r>
    <r>
      <rPr>
        <sz val="10"/>
        <rFont val="ＭＳ 明朝"/>
        <family val="1"/>
      </rPr>
      <t>）</t>
    </r>
  </si>
  <si>
    <r>
      <rPr>
        <sz val="10"/>
        <rFont val="ＭＳ 明朝"/>
        <family val="1"/>
      </rPr>
      <t>貿易総額（</t>
    </r>
    <r>
      <rPr>
        <sz val="10"/>
        <rFont val="Arial"/>
        <family val="2"/>
      </rPr>
      <t>A+B)</t>
    </r>
  </si>
  <si>
    <r>
      <rPr>
        <sz val="10"/>
        <rFont val="ＭＳ 明朝"/>
        <family val="1"/>
      </rPr>
      <t>貿易収支（</t>
    </r>
    <r>
      <rPr>
        <sz val="10"/>
        <rFont val="Arial"/>
        <family val="2"/>
      </rPr>
      <t>A-B)</t>
    </r>
  </si>
  <si>
    <r>
      <rPr>
        <sz val="10"/>
        <rFont val="ＭＳ 明朝"/>
        <family val="1"/>
      </rPr>
      <t>（主要国別）</t>
    </r>
  </si>
  <si>
    <r>
      <rPr>
        <sz val="10"/>
        <rFont val="ＭＳ 明朝"/>
        <family val="1"/>
      </rPr>
      <t>中　国</t>
    </r>
  </si>
  <si>
    <r>
      <rPr>
        <sz val="10"/>
        <rFont val="ＭＳ 明朝"/>
        <family val="1"/>
      </rPr>
      <t>輸　　出</t>
    </r>
  </si>
  <si>
    <r>
      <rPr>
        <sz val="10"/>
        <rFont val="ＭＳ 明朝"/>
        <family val="1"/>
      </rPr>
      <t>百万ドル</t>
    </r>
  </si>
  <si>
    <r>
      <rPr>
        <sz val="10"/>
        <rFont val="ＭＳ 明朝"/>
        <family val="1"/>
      </rPr>
      <t>輸　　入</t>
    </r>
  </si>
  <si>
    <r>
      <rPr>
        <sz val="10"/>
        <rFont val="ＭＳ 明朝"/>
        <family val="1"/>
      </rPr>
      <t>貿易総額</t>
    </r>
  </si>
  <si>
    <r>
      <rPr>
        <sz val="10"/>
        <rFont val="ＭＳ 明朝"/>
        <family val="1"/>
      </rPr>
      <t>貿易収支</t>
    </r>
  </si>
  <si>
    <r>
      <rPr>
        <sz val="10"/>
        <rFont val="ＭＳ 明朝"/>
        <family val="1"/>
      </rPr>
      <t>ロシア</t>
    </r>
  </si>
  <si>
    <r>
      <rPr>
        <sz val="10"/>
        <rFont val="ＭＳ 明朝"/>
        <family val="1"/>
      </rPr>
      <t>輸　　出</t>
    </r>
  </si>
  <si>
    <r>
      <rPr>
        <sz val="10"/>
        <rFont val="ＭＳ 明朝"/>
        <family val="1"/>
      </rPr>
      <t>日　本</t>
    </r>
  </si>
  <si>
    <r>
      <rPr>
        <sz val="10"/>
        <rFont val="ＭＳ 明朝"/>
        <family val="1"/>
      </rPr>
      <t>輸　　出</t>
    </r>
  </si>
  <si>
    <r>
      <rPr>
        <sz val="10"/>
        <rFont val="ＭＳ 明朝"/>
        <family val="1"/>
      </rPr>
      <t>韓　国</t>
    </r>
  </si>
  <si>
    <r>
      <rPr>
        <sz val="10"/>
        <rFont val="ＭＳ 明朝"/>
        <family val="1"/>
      </rPr>
      <t>（出所）</t>
    </r>
  </si>
  <si>
    <r>
      <t xml:space="preserve">  </t>
    </r>
    <r>
      <rPr>
        <sz val="10"/>
        <rFont val="ＭＳ 明朝"/>
        <family val="1"/>
      </rPr>
      <t>　　　　</t>
    </r>
  </si>
  <si>
    <r>
      <rPr>
        <sz val="10"/>
        <rFont val="ＭＳ 明朝"/>
        <family val="1"/>
      </rPr>
      <t>（注）</t>
    </r>
  </si>
  <si>
    <r>
      <t>1</t>
    </r>
    <r>
      <rPr>
        <sz val="10"/>
        <rFont val="ＭＳ 明朝"/>
        <family val="1"/>
      </rPr>
      <t>．北朝鮮は</t>
    </r>
    <r>
      <rPr>
        <sz val="10"/>
        <rFont val="Arial"/>
        <family val="2"/>
      </rPr>
      <t>2002</t>
    </r>
    <r>
      <rPr>
        <sz val="10"/>
        <rFont val="ＭＳ 明朝"/>
        <family val="1"/>
      </rPr>
      <t>年</t>
    </r>
    <r>
      <rPr>
        <sz val="10"/>
        <rFont val="Arial"/>
        <family val="2"/>
      </rPr>
      <t>7</t>
    </r>
    <r>
      <rPr>
        <sz val="10"/>
        <rFont val="ＭＳ 明朝"/>
        <family val="1"/>
      </rPr>
      <t>月と</t>
    </r>
    <r>
      <rPr>
        <sz val="10"/>
        <rFont val="Arial"/>
        <family val="2"/>
      </rPr>
      <t>2009</t>
    </r>
    <r>
      <rPr>
        <sz val="10"/>
        <rFont val="ＭＳ 明朝"/>
        <family val="1"/>
      </rPr>
      <t>年</t>
    </r>
    <r>
      <rPr>
        <sz val="10"/>
        <rFont val="Arial"/>
        <family val="2"/>
      </rPr>
      <t>11</t>
    </r>
    <r>
      <rPr>
        <sz val="10"/>
        <rFont val="ＭＳ 明朝"/>
        <family val="1"/>
      </rPr>
      <t>月に大幅な通貨改革を行った。これにより、</t>
    </r>
    <r>
      <rPr>
        <sz val="10"/>
        <rFont val="Arial"/>
        <family val="2"/>
      </rPr>
      <t>2002</t>
    </r>
    <r>
      <rPr>
        <sz val="10"/>
        <rFont val="ＭＳ 明朝"/>
        <family val="1"/>
      </rPr>
      <t>年以前と</t>
    </r>
    <r>
      <rPr>
        <sz val="10"/>
        <rFont val="Arial"/>
        <family val="2"/>
      </rPr>
      <t>03</t>
    </r>
    <r>
      <rPr>
        <sz val="10"/>
        <rFont val="ＭＳ 明朝"/>
        <family val="1"/>
      </rPr>
      <t>年以降、</t>
    </r>
    <r>
      <rPr>
        <sz val="10"/>
        <rFont val="Arial"/>
        <family val="2"/>
      </rPr>
      <t>09</t>
    </r>
    <r>
      <rPr>
        <sz val="10"/>
        <rFont val="ＭＳ 明朝"/>
        <family val="1"/>
      </rPr>
      <t>年の数値は直接比較することができない。</t>
    </r>
  </si>
  <si>
    <r>
      <rPr>
        <sz val="10"/>
        <rFont val="ＭＳ 明朝"/>
        <family val="1"/>
      </rPr>
      <t>　</t>
    </r>
    <r>
      <rPr>
        <sz val="10"/>
        <rFont val="Arial"/>
        <family val="2"/>
      </rPr>
      <t xml:space="preserve"> </t>
    </r>
    <r>
      <rPr>
        <sz val="10"/>
        <rFont val="ＭＳ 明朝"/>
        <family val="1"/>
      </rPr>
      <t>　　</t>
    </r>
  </si>
  <si>
    <t>％</t>
  </si>
  <si>
    <t>％</t>
  </si>
  <si>
    <r>
      <rPr>
        <sz val="10"/>
        <rFont val="ＭＳ 明朝"/>
        <family val="1"/>
      </rPr>
      <t>輸</t>
    </r>
    <r>
      <rPr>
        <sz val="11"/>
        <rFont val="Arial"/>
        <family val="2"/>
      </rPr>
      <t xml:space="preserve">  </t>
    </r>
    <r>
      <rPr>
        <sz val="10"/>
        <rFont val="ＭＳ 明朝"/>
        <family val="1"/>
      </rPr>
      <t>入</t>
    </r>
    <r>
      <rPr>
        <sz val="11"/>
        <rFont val="Arial"/>
        <family val="2"/>
      </rPr>
      <t xml:space="preserve">  </t>
    </r>
    <r>
      <rPr>
        <sz val="10"/>
        <rFont val="ＭＳ 明朝"/>
        <family val="1"/>
      </rPr>
      <t>量（注</t>
    </r>
    <r>
      <rPr>
        <sz val="11"/>
        <rFont val="Arial"/>
        <family val="2"/>
      </rPr>
      <t>2</t>
    </r>
    <r>
      <rPr>
        <sz val="10"/>
        <rFont val="ＭＳ 明朝"/>
        <family val="1"/>
      </rPr>
      <t>）</t>
    </r>
  </si>
  <si>
    <r>
      <t xml:space="preserve">2. </t>
    </r>
    <r>
      <rPr>
        <sz val="10"/>
        <rFont val="ＭＳ 明朝"/>
        <family val="1"/>
      </rPr>
      <t>各国および国際機関からの穀物支援を含んだ量である。　　</t>
    </r>
  </si>
  <si>
    <t>（注3）</t>
  </si>
  <si>
    <r>
      <t>3. KOTRA</t>
    </r>
    <r>
      <rPr>
        <sz val="10"/>
        <rFont val="ＭＳ 明朝"/>
        <family val="1"/>
      </rPr>
      <t>推計による北朝鮮の対外貿易額には韓国向けが含まれていないため、韓国・統一省発表の南北間の交易金額を</t>
    </r>
    <r>
      <rPr>
        <sz val="10"/>
        <rFont val="Arial"/>
        <family val="2"/>
      </rPr>
      <t>ERINA</t>
    </r>
    <r>
      <rPr>
        <sz val="10"/>
        <rFont val="ＭＳ 明朝"/>
        <family val="1"/>
      </rPr>
      <t>にて加算</t>
    </r>
  </si>
  <si>
    <r>
      <t>1</t>
    </r>
    <r>
      <rPr>
        <sz val="10"/>
        <rFont val="ＭＳ 明朝"/>
        <family val="1"/>
      </rPr>
      <t>．項目</t>
    </r>
    <r>
      <rPr>
        <sz val="10"/>
        <rFont val="Arial"/>
        <family val="2"/>
      </rPr>
      <t>1</t>
    </r>
    <r>
      <rPr>
        <sz val="10"/>
        <rFont val="ＭＳ 明朝"/>
        <family val="1"/>
      </rPr>
      <t>～</t>
    </r>
    <r>
      <rPr>
        <sz val="10"/>
        <rFont val="Arial"/>
        <family val="2"/>
      </rPr>
      <t>5</t>
    </r>
    <r>
      <rPr>
        <sz val="10"/>
        <rFont val="ＭＳ 明朝"/>
        <family val="1"/>
      </rPr>
      <t>は韓国銀行「北朝鮮の</t>
    </r>
    <r>
      <rPr>
        <sz val="10"/>
        <rFont val="Arial"/>
        <family val="2"/>
      </rPr>
      <t>GDP</t>
    </r>
    <r>
      <rPr>
        <sz val="10"/>
        <rFont val="ＭＳ 明朝"/>
        <family val="1"/>
      </rPr>
      <t>推定結果」各年度</t>
    </r>
  </si>
  <si>
    <r>
      <t>2</t>
    </r>
    <r>
      <rPr>
        <sz val="10"/>
        <rFont val="ＭＳ 明朝"/>
        <family val="1"/>
      </rPr>
      <t>．項目</t>
    </r>
    <r>
      <rPr>
        <sz val="10"/>
        <rFont val="Arial"/>
        <family val="2"/>
      </rPr>
      <t>6</t>
    </r>
    <r>
      <rPr>
        <sz val="10"/>
        <rFont val="ＭＳ 明朝"/>
        <family val="1"/>
      </rPr>
      <t>の輸入量、項目</t>
    </r>
    <r>
      <rPr>
        <sz val="10"/>
        <rFont val="Arial"/>
        <family val="2"/>
      </rPr>
      <t>7</t>
    </r>
    <r>
      <rPr>
        <sz val="10"/>
        <rFont val="ＭＳ 明朝"/>
        <family val="1"/>
      </rPr>
      <t>は大韓貿易投資振興公社（</t>
    </r>
    <r>
      <rPr>
        <sz val="10"/>
        <rFont val="Arial"/>
        <family val="2"/>
      </rPr>
      <t>KOTRA</t>
    </r>
    <r>
      <rPr>
        <sz val="10"/>
        <rFont val="ＭＳ 明朝"/>
        <family val="1"/>
      </rPr>
      <t>）『北朝鮮の対外貿易動向』各年度および南北交易に関しては韓国統一省、項目</t>
    </r>
    <r>
      <rPr>
        <sz val="10"/>
        <rFont val="Arial"/>
        <family val="2"/>
      </rPr>
      <t xml:space="preserve"> 6</t>
    </r>
    <r>
      <rPr>
        <sz val="10"/>
        <rFont val="ＭＳ 明朝"/>
        <family val="1"/>
      </rPr>
      <t>の生産量は</t>
    </r>
    <r>
      <rPr>
        <sz val="10"/>
        <rFont val="Arial"/>
        <family val="2"/>
      </rPr>
      <t>WFP/FAO</t>
    </r>
    <r>
      <rPr>
        <sz val="10"/>
        <rFont val="ＭＳ 明朝"/>
        <family val="1"/>
      </rPr>
      <t>推計を韓国農村経済研究院資料から再引用。</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</si>
</sst>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0;[Red]\-#,##0.0"/>
    <numFmt numFmtId="179" formatCode="0.0%"/>
    <numFmt numFmtId="180" formatCode="0.0"/>
    <numFmt numFmtId="181" formatCode="#,##0;&quot;▲ &quot;#,##0"/>
    <numFmt numFmtId="182" formatCode="0.0_ "/>
    <numFmt numFmtId="183" formatCode="#,##0.000;[Red]\-#,##0.000"/>
    <numFmt numFmtId="184" formatCode="#,##0.0"/>
    <numFmt numFmtId="185" formatCode="#,##0.0000;&quot;▲ &quot;#,##0.0000"/>
    <numFmt numFmtId="186" formatCode="0.0_);[Red]\(0.0\)"/>
    <numFmt numFmtId="187" formatCode="0_);[Red]\(0\)"/>
    <numFmt numFmtId="188" formatCode="#,##0.0;&quot;▲ &quot;#,##0.0"/>
    <numFmt numFmtId="189" formatCode="0_ "/>
    <numFmt numFmtId="190" formatCode="#,##0.0_ "/>
    <numFmt numFmtId="191" formatCode="#,##0.00_ ;[Red]\-#,##0.00\ "/>
    <numFmt numFmtId="192" formatCode="0.000_ "/>
    <numFmt numFmtId="193" formatCode="#,##0.0000;[Red]\-#,##0.0000"/>
    <numFmt numFmtId="194" formatCode="#,##0.00000;[Red]\-#,##0.00000"/>
    <numFmt numFmtId="195" formatCode="#,##0.000000;[Red]\-#,##0.000000"/>
    <numFmt numFmtId="196" formatCode="#,##0.0_ ;[Red]\-#,##0.0\ "/>
    <numFmt numFmtId="197" formatCode="#,##0_ ;[Red]\-#,##0\ "/>
    <numFmt numFmtId="198" formatCode="#,##0.000000000000000_ ;[Red]\-#,##0.000000000000000\ "/>
    <numFmt numFmtId="199" formatCode="0.00000000"/>
    <numFmt numFmtId="200" formatCode="0.0000000"/>
    <numFmt numFmtId="201" formatCode="0.000000"/>
    <numFmt numFmtId="202" formatCode="0.00000"/>
    <numFmt numFmtId="203" formatCode="0.0000"/>
    <numFmt numFmtId="204" formatCode="0.000"/>
    <numFmt numFmtId="205" formatCode="0.00_ "/>
    <numFmt numFmtId="206" formatCode="0.0000_);[Red]\(0.0000\)"/>
    <numFmt numFmtId="207" formatCode="#,##0.000_ "/>
    <numFmt numFmtId="208" formatCode="#,##0.00_ "/>
    <numFmt numFmtId="209" formatCode="&quot;¥&quot;#,##0;\-&quot;¥&quot;#,##0"/>
    <numFmt numFmtId="210" formatCode="&quot;¥&quot;#,##0;[Red]\-&quot;¥&quot;#,##0"/>
    <numFmt numFmtId="211" formatCode="&quot;¥&quot;#,##0.00;\-&quot;¥&quot;#,##0.00"/>
    <numFmt numFmtId="212" formatCode="&quot;¥&quot;#,##0.00;[Red]\-&quot;¥&quot;#,##0.00"/>
    <numFmt numFmtId="213" formatCode="_-&quot;¥&quot;* #,##0_-;\-&quot;¥&quot;* #,##0_-;_-&quot;¥&quot;* &quot;-&quot;_-;_-@_-"/>
    <numFmt numFmtId="214" formatCode="_-* #,##0_-;\-* #,##0_-;_-* &quot;-&quot;_-;_-@_-"/>
    <numFmt numFmtId="215" formatCode="_-&quot;¥&quot;* #,##0.00_-;\-&quot;¥&quot;* #,##0.00_-;_-&quot;¥&quot;* &quot;-&quot;??_-;_-@_-"/>
    <numFmt numFmtId="216" formatCode="_-* #,##0.00_-;\-* #,##0.00_-;_-* &quot;-&quot;??_-;_-@_-"/>
    <numFmt numFmtId="217" formatCode="_-* #,##0.0_-;\-* #,##0.0_-;_-* &quot;-&quot;??_-;_-@_-"/>
    <numFmt numFmtId="218" formatCode="_-* #,##0_-;\-* #,##0_-;_-* &quot;-&quot;??_-;_-@_-"/>
    <numFmt numFmtId="219" formatCode="_-* #,##0.00_-;\-* #,##0.00_-;_-* &quot;-&quot;_-;_-@_-"/>
    <numFmt numFmtId="220" formatCode="_-* #,##0.0_-;\-* #,##0.0_-;_-* &quot;-&quot;_-;_-@_-"/>
    <numFmt numFmtId="221" formatCode="_-* #,##0.000_-;\-* #,##0.000_-;_-* &quot;-&quot;_-;_-@_-"/>
    <numFmt numFmtId="222" formatCode="\(#,##0.0\);[Red]\(\-#,##0.0\)"/>
    <numFmt numFmtId="223" formatCode="0;&quot;▲ &quot;0"/>
    <numFmt numFmtId="224" formatCode="#,##0.00;&quot;▲ &quot;#,##0.00"/>
    <numFmt numFmtId="225" formatCode="#,##0.00000000000_ ;[Red]\-#,##0.00000000000\ "/>
    <numFmt numFmtId="226" formatCode="&quot;Yes&quot;;&quot;Yes&quot;;&quot;No&quot;"/>
    <numFmt numFmtId="227" formatCode="&quot;True&quot;;&quot;True&quot;;&quot;False&quot;"/>
    <numFmt numFmtId="228" formatCode="&quot;On&quot;;&quot;On&quot;;&quot;Off&quot;"/>
    <numFmt numFmtId="229" formatCode="[$€-2]\ #,##0.00_);[Red]\([$€-2]\ #,##0.00\)"/>
    <numFmt numFmtId="230" formatCode="#,##0.000;&quot;▲ &quot;#,##0.000"/>
    <numFmt numFmtId="231" formatCode="0.0000_ "/>
    <numFmt numFmtId="232" formatCode="#,##0.0_);[Red]\(#,##0.0\)"/>
  </numFmts>
  <fonts count="48">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ゴシック"/>
      <family val="3"/>
    </font>
    <font>
      <sz val="18"/>
      <name val="ＭＳ ゴシック"/>
      <family val="3"/>
    </font>
    <font>
      <sz val="6"/>
      <name val="ＭＳ Ｐ明朝"/>
      <family val="1"/>
    </font>
    <font>
      <sz val="18"/>
      <name val="Arial"/>
      <family val="2"/>
    </font>
    <font>
      <sz val="10"/>
      <name val="Arial"/>
      <family val="2"/>
    </font>
    <font>
      <sz val="11"/>
      <name val="Arial"/>
      <family val="2"/>
    </font>
    <font>
      <sz val="11"/>
      <color indexed="8"/>
      <name val="FC明朝体(ﾓﾄﾔ)"/>
      <family val="3"/>
    </font>
    <font>
      <sz val="6"/>
      <color indexed="8"/>
      <name val="FC明朝体(ﾓﾄﾔ)"/>
      <family val="3"/>
    </font>
    <font>
      <sz val="10"/>
      <color indexed="8"/>
      <name val="ＭＳ 明朝"/>
      <family val="1"/>
    </font>
    <font>
      <sz val="5.45"/>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color indexed="63"/>
      </right>
      <top style="medium"/>
      <bottom style="medium"/>
    </border>
    <border>
      <left style="thin"/>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style="thin"/>
      <right style="thin"/>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style="thin"/>
    </border>
    <border>
      <left style="hair"/>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hair"/>
    </border>
    <border>
      <left style="thin"/>
      <right style="hair"/>
      <top>
        <color indexed="63"/>
      </top>
      <bottom style="thin"/>
    </border>
    <border>
      <left style="thin"/>
      <right style="thin"/>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hair"/>
    </border>
    <border>
      <left style="thin"/>
      <right style="thin"/>
      <top style="thin"/>
      <bottom style="hair"/>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color indexed="63"/>
      </top>
      <bottom style="thin"/>
    </border>
    <border>
      <left style="thin"/>
      <right style="thin"/>
      <top style="medium"/>
      <bottom style="thin"/>
    </border>
    <border>
      <left>
        <color indexed="63"/>
      </left>
      <right style="medium"/>
      <top style="hair"/>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mediu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hair"/>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style="thin"/>
      <top>
        <color indexed="63"/>
      </top>
      <bottom style="thin"/>
    </border>
    <border>
      <left style="thin"/>
      <right style="thin"/>
      <top style="hair"/>
      <bottom style="hair"/>
    </border>
    <border>
      <left style="thin"/>
      <right style="medium"/>
      <top style="thin"/>
      <bottom style="hair"/>
    </border>
    <border>
      <left>
        <color indexed="63"/>
      </left>
      <right style="thin"/>
      <top style="medium"/>
      <bottom style="thin"/>
    </border>
    <border>
      <left>
        <color indexed="63"/>
      </left>
      <right style="thin"/>
      <top style="medium"/>
      <bottom style="medium"/>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129">
    <xf numFmtId="0" fontId="0" fillId="0" borderId="0" xfId="0" applyAlignment="1">
      <alignment/>
    </xf>
    <xf numFmtId="187" fontId="7" fillId="0" borderId="0" xfId="0" applyNumberFormat="1"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187" fontId="8" fillId="0" borderId="10" xfId="49" applyNumberFormat="1" applyFont="1" applyBorder="1" applyAlignment="1">
      <alignment horizontal="center" vertical="center"/>
    </xf>
    <xf numFmtId="38" fontId="8" fillId="0" borderId="11" xfId="49" applyFont="1" applyBorder="1" applyAlignment="1">
      <alignment horizontal="center" vertical="center"/>
    </xf>
    <xf numFmtId="38" fontId="8" fillId="0" borderId="12" xfId="49" applyFont="1" applyBorder="1" applyAlignment="1">
      <alignment vertical="center"/>
    </xf>
    <xf numFmtId="38" fontId="8" fillId="0" borderId="0" xfId="49" applyFont="1" applyBorder="1" applyAlignment="1">
      <alignment horizontal="centerContinuous" vertical="center"/>
    </xf>
    <xf numFmtId="187" fontId="8" fillId="0" borderId="13" xfId="49" applyNumberFormat="1" applyFont="1" applyBorder="1" applyAlignment="1">
      <alignment horizontal="center" vertical="center"/>
    </xf>
    <xf numFmtId="181" fontId="8" fillId="0" borderId="14" xfId="49" applyNumberFormat="1" applyFont="1" applyBorder="1" applyAlignment="1">
      <alignment vertical="center"/>
    </xf>
    <xf numFmtId="232" fontId="8" fillId="0" borderId="0" xfId="0" applyNumberFormat="1" applyFont="1" applyAlignment="1">
      <alignment vertical="center"/>
    </xf>
    <xf numFmtId="187" fontId="8" fillId="0" borderId="15" xfId="49" applyNumberFormat="1" applyFont="1" applyBorder="1" applyAlignment="1">
      <alignment horizontal="center" vertical="center"/>
    </xf>
    <xf numFmtId="38" fontId="8" fillId="0" borderId="16" xfId="49" applyFont="1" applyBorder="1" applyAlignment="1">
      <alignment vertical="center"/>
    </xf>
    <xf numFmtId="38" fontId="8" fillId="0" borderId="12" xfId="49" applyFont="1" applyBorder="1" applyAlignment="1">
      <alignment horizontal="distributed" vertical="center" wrapText="1"/>
    </xf>
    <xf numFmtId="38" fontId="8" fillId="0" borderId="17" xfId="49" applyFont="1" applyBorder="1" applyAlignment="1">
      <alignment horizontal="distributed" vertical="center"/>
    </xf>
    <xf numFmtId="188" fontId="8" fillId="0" borderId="18" xfId="49" applyNumberFormat="1" applyFont="1" applyBorder="1" applyAlignment="1">
      <alignment horizontal="right" vertical="center"/>
    </xf>
    <xf numFmtId="188" fontId="8" fillId="0" borderId="19" xfId="49" applyNumberFormat="1" applyFont="1" applyBorder="1" applyAlignment="1">
      <alignment horizontal="right" vertical="center"/>
    </xf>
    <xf numFmtId="188" fontId="8" fillId="0" borderId="20" xfId="49" applyNumberFormat="1" applyFont="1" applyBorder="1" applyAlignment="1">
      <alignment horizontal="right" vertical="center"/>
    </xf>
    <xf numFmtId="38" fontId="8" fillId="0" borderId="21" xfId="49" applyFont="1" applyBorder="1" applyAlignment="1">
      <alignment vertical="center" wrapText="1"/>
    </xf>
    <xf numFmtId="38" fontId="8" fillId="0" borderId="22" xfId="49" applyFont="1" applyBorder="1" applyAlignment="1">
      <alignment horizontal="distributed" vertical="center"/>
    </xf>
    <xf numFmtId="188" fontId="8" fillId="0" borderId="23" xfId="49" applyNumberFormat="1" applyFont="1" applyBorder="1" applyAlignment="1">
      <alignment horizontal="right" vertical="center"/>
    </xf>
    <xf numFmtId="188" fontId="8" fillId="0" borderId="24" xfId="49" applyNumberFormat="1" applyFont="1" applyBorder="1" applyAlignment="1">
      <alignment horizontal="right" vertical="center"/>
    </xf>
    <xf numFmtId="188" fontId="8" fillId="0" borderId="25" xfId="49" applyNumberFormat="1" applyFont="1" applyBorder="1" applyAlignment="1">
      <alignment horizontal="right" vertical="center"/>
    </xf>
    <xf numFmtId="38" fontId="8" fillId="0" borderId="26" xfId="49" applyFont="1" applyBorder="1" applyAlignment="1">
      <alignment horizontal="distributed" vertical="center"/>
    </xf>
    <xf numFmtId="38" fontId="8" fillId="0" borderId="19" xfId="49" applyFont="1" applyBorder="1" applyAlignment="1">
      <alignment horizontal="distributed" vertical="center"/>
    </xf>
    <xf numFmtId="38" fontId="8" fillId="0" borderId="12" xfId="49" applyFont="1" applyBorder="1" applyAlignment="1">
      <alignment horizontal="right" vertical="center"/>
    </xf>
    <xf numFmtId="38" fontId="8" fillId="0" borderId="27" xfId="49" applyFont="1" applyBorder="1" applyAlignment="1">
      <alignment vertical="center"/>
    </xf>
    <xf numFmtId="188" fontId="8" fillId="0" borderId="28" xfId="49" applyNumberFormat="1" applyFont="1" applyBorder="1" applyAlignment="1">
      <alignment horizontal="right" vertical="center"/>
    </xf>
    <xf numFmtId="188" fontId="8" fillId="0" borderId="29" xfId="49" applyNumberFormat="1" applyFont="1" applyBorder="1" applyAlignment="1">
      <alignment horizontal="right" vertical="center"/>
    </xf>
    <xf numFmtId="188" fontId="8" fillId="0" borderId="30" xfId="49" applyNumberFormat="1" applyFont="1" applyBorder="1" applyAlignment="1">
      <alignment horizontal="right" vertical="center"/>
    </xf>
    <xf numFmtId="38" fontId="8" fillId="0" borderId="26" xfId="49" applyFont="1" applyBorder="1" applyAlignment="1">
      <alignment horizontal="right" vertical="center"/>
    </xf>
    <xf numFmtId="38" fontId="8" fillId="0" borderId="31" xfId="49" applyFont="1" applyBorder="1" applyAlignment="1">
      <alignment vertical="center"/>
    </xf>
    <xf numFmtId="38" fontId="8" fillId="0" borderId="31" xfId="49" applyFont="1" applyBorder="1" applyAlignment="1">
      <alignment horizontal="distributed" vertical="center"/>
    </xf>
    <xf numFmtId="188" fontId="8" fillId="0" borderId="32" xfId="49" applyNumberFormat="1" applyFont="1" applyBorder="1" applyAlignment="1">
      <alignment horizontal="right" vertical="center"/>
    </xf>
    <xf numFmtId="188" fontId="8" fillId="0" borderId="31" xfId="49" applyNumberFormat="1" applyFont="1" applyBorder="1" applyAlignment="1">
      <alignment horizontal="right" vertical="center"/>
    </xf>
    <xf numFmtId="188" fontId="8" fillId="0" borderId="0" xfId="0" applyNumberFormat="1" applyFont="1" applyAlignment="1">
      <alignment vertical="center"/>
    </xf>
    <xf numFmtId="38" fontId="8" fillId="0" borderId="12" xfId="49" applyFont="1" applyBorder="1" applyAlignment="1">
      <alignment horizontal="distributed" vertical="center"/>
    </xf>
    <xf numFmtId="38" fontId="8" fillId="0" borderId="0" xfId="49" applyFont="1" applyBorder="1" applyAlignment="1">
      <alignment vertical="center"/>
    </xf>
    <xf numFmtId="38" fontId="8" fillId="0" borderId="21" xfId="49" applyFont="1" applyBorder="1" applyAlignment="1">
      <alignment vertical="center"/>
    </xf>
    <xf numFmtId="38" fontId="8" fillId="0" borderId="24" xfId="49" applyFont="1" applyBorder="1" applyAlignment="1">
      <alignment vertical="center"/>
    </xf>
    <xf numFmtId="38" fontId="8" fillId="0" borderId="0" xfId="49" applyFont="1" applyBorder="1" applyAlignment="1">
      <alignment horizontal="right" vertical="center"/>
    </xf>
    <xf numFmtId="38" fontId="8" fillId="0" borderId="27" xfId="49" applyFont="1" applyBorder="1" applyAlignment="1">
      <alignment horizontal="distributed" vertical="center"/>
    </xf>
    <xf numFmtId="38" fontId="8" fillId="0" borderId="21" xfId="49" applyFont="1" applyBorder="1" applyAlignment="1">
      <alignment horizontal="distributed" vertical="center"/>
    </xf>
    <xf numFmtId="38" fontId="8" fillId="0" borderId="33" xfId="49" applyFont="1" applyBorder="1" applyAlignment="1">
      <alignment vertical="center"/>
    </xf>
    <xf numFmtId="38" fontId="8" fillId="0" borderId="34" xfId="49" applyFont="1" applyBorder="1" applyAlignment="1">
      <alignment vertical="center"/>
    </xf>
    <xf numFmtId="38" fontId="8" fillId="0" borderId="35" xfId="49" applyFont="1" applyBorder="1" applyAlignment="1">
      <alignment horizontal="center" vertical="center"/>
    </xf>
    <xf numFmtId="38" fontId="8" fillId="0" borderId="21" xfId="49" applyFont="1" applyBorder="1" applyAlignment="1">
      <alignment horizontal="left" vertical="center"/>
    </xf>
    <xf numFmtId="38" fontId="8" fillId="0" borderId="36" xfId="49" applyFont="1" applyBorder="1" applyAlignment="1">
      <alignment horizontal="distributed" vertical="center"/>
    </xf>
    <xf numFmtId="181" fontId="8" fillId="0" borderId="37" xfId="49" applyNumberFormat="1" applyFont="1" applyBorder="1" applyAlignment="1">
      <alignment vertical="center"/>
    </xf>
    <xf numFmtId="38" fontId="8" fillId="0" borderId="26" xfId="49" applyFont="1" applyBorder="1" applyAlignment="1">
      <alignment vertical="center"/>
    </xf>
    <xf numFmtId="38" fontId="8" fillId="0" borderId="19" xfId="49" applyFont="1" applyBorder="1" applyAlignment="1">
      <alignment vertical="center"/>
    </xf>
    <xf numFmtId="188" fontId="8" fillId="0" borderId="18" xfId="49" applyNumberFormat="1" applyFont="1" applyBorder="1" applyAlignment="1">
      <alignment vertical="center"/>
    </xf>
    <xf numFmtId="186" fontId="8" fillId="0" borderId="18" xfId="49" applyNumberFormat="1" applyFont="1" applyBorder="1" applyAlignment="1">
      <alignment vertical="center"/>
    </xf>
    <xf numFmtId="186" fontId="8" fillId="0" borderId="19" xfId="49" applyNumberFormat="1" applyFont="1" applyBorder="1" applyAlignment="1">
      <alignment vertical="center"/>
    </xf>
    <xf numFmtId="186" fontId="8" fillId="0" borderId="20" xfId="49" applyNumberFormat="1" applyFont="1" applyBorder="1" applyAlignment="1">
      <alignment vertical="center"/>
    </xf>
    <xf numFmtId="181" fontId="8" fillId="0" borderId="18" xfId="49" applyNumberFormat="1" applyFont="1" applyBorder="1" applyAlignment="1">
      <alignment vertical="center"/>
    </xf>
    <xf numFmtId="181" fontId="8" fillId="0" borderId="19" xfId="49" applyNumberFormat="1" applyFont="1" applyBorder="1" applyAlignment="1">
      <alignment vertical="center"/>
    </xf>
    <xf numFmtId="181" fontId="8" fillId="0" borderId="20" xfId="49" applyNumberFormat="1" applyFont="1" applyBorder="1" applyAlignment="1">
      <alignment vertical="center"/>
    </xf>
    <xf numFmtId="181" fontId="8" fillId="0" borderId="34" xfId="49" applyNumberFormat="1" applyFont="1" applyBorder="1" applyAlignment="1">
      <alignment vertical="center"/>
    </xf>
    <xf numFmtId="181" fontId="8" fillId="0" borderId="38" xfId="49" applyNumberFormat="1" applyFont="1" applyBorder="1" applyAlignment="1">
      <alignment vertical="center"/>
    </xf>
    <xf numFmtId="187" fontId="8" fillId="0" borderId="0" xfId="0" applyNumberFormat="1" applyFont="1" applyAlignment="1">
      <alignment vertical="center"/>
    </xf>
    <xf numFmtId="187"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178" fontId="8" fillId="0" borderId="0" xfId="49" applyNumberFormat="1" applyFont="1" applyBorder="1" applyAlignment="1">
      <alignment vertical="center"/>
    </xf>
    <xf numFmtId="0" fontId="8" fillId="0" borderId="39" xfId="49" applyNumberFormat="1" applyFont="1" applyBorder="1" applyAlignment="1">
      <alignment horizontal="center" vertical="center"/>
    </xf>
    <xf numFmtId="0" fontId="8" fillId="0" borderId="40" xfId="49" applyNumberFormat="1" applyFont="1" applyBorder="1" applyAlignment="1">
      <alignment horizontal="center" vertical="center"/>
    </xf>
    <xf numFmtId="0" fontId="8" fillId="0" borderId="41" xfId="49" applyNumberFormat="1" applyFont="1" applyBorder="1" applyAlignment="1">
      <alignment horizontal="center" vertical="center"/>
    </xf>
    <xf numFmtId="188" fontId="8" fillId="0" borderId="23" xfId="49" applyNumberFormat="1" applyFont="1" applyBorder="1" applyAlignment="1">
      <alignment vertical="center"/>
    </xf>
    <xf numFmtId="188" fontId="8" fillId="0" borderId="24" xfId="49" applyNumberFormat="1" applyFont="1" applyBorder="1" applyAlignment="1">
      <alignment vertical="center"/>
    </xf>
    <xf numFmtId="181" fontId="8" fillId="0" borderId="42" xfId="49" applyNumberFormat="1" applyFont="1" applyBorder="1" applyAlignment="1">
      <alignment vertical="center"/>
    </xf>
    <xf numFmtId="187" fontId="8" fillId="0" borderId="43" xfId="49" applyNumberFormat="1" applyFont="1" applyBorder="1" applyAlignment="1">
      <alignment horizontal="center" vertical="center"/>
    </xf>
    <xf numFmtId="38" fontId="8" fillId="0" borderId="35" xfId="49" applyFont="1" applyBorder="1" applyAlignment="1">
      <alignment vertical="center"/>
    </xf>
    <xf numFmtId="38" fontId="8" fillId="0" borderId="44" xfId="49" applyFont="1" applyBorder="1" applyAlignment="1">
      <alignment horizontal="centerContinuous" vertical="center"/>
    </xf>
    <xf numFmtId="181" fontId="8" fillId="0" borderId="37" xfId="49" applyNumberFormat="1" applyFont="1" applyBorder="1" applyAlignment="1">
      <alignment horizontal="right" vertical="center"/>
    </xf>
    <xf numFmtId="181" fontId="8" fillId="0" borderId="44" xfId="49" applyNumberFormat="1" applyFont="1" applyBorder="1" applyAlignment="1">
      <alignment horizontal="right" vertical="center"/>
    </xf>
    <xf numFmtId="181" fontId="8" fillId="0" borderId="45" xfId="49" applyNumberFormat="1" applyFont="1" applyBorder="1" applyAlignment="1">
      <alignment horizontal="right" vertical="center"/>
    </xf>
    <xf numFmtId="187" fontId="8" fillId="0" borderId="46" xfId="49" applyNumberFormat="1" applyFont="1" applyBorder="1" applyAlignment="1">
      <alignment horizontal="center" vertical="center"/>
    </xf>
    <xf numFmtId="232" fontId="8" fillId="0" borderId="21" xfId="49" applyNumberFormat="1" applyFont="1" applyBorder="1" applyAlignment="1">
      <alignment horizontal="left" vertical="center"/>
    </xf>
    <xf numFmtId="232" fontId="8" fillId="0" borderId="24" xfId="49" applyNumberFormat="1" applyFont="1" applyBorder="1" applyAlignment="1">
      <alignment horizontal="left" vertical="center"/>
    </xf>
    <xf numFmtId="232" fontId="8" fillId="0" borderId="36" xfId="49" applyNumberFormat="1" applyFont="1" applyBorder="1" applyAlignment="1">
      <alignment horizontal="left" vertical="center"/>
    </xf>
    <xf numFmtId="232" fontId="8" fillId="0" borderId="21" xfId="49" applyNumberFormat="1" applyFont="1" applyBorder="1" applyAlignment="1">
      <alignment horizontal="center" vertical="center"/>
    </xf>
    <xf numFmtId="232" fontId="8" fillId="0" borderId="23" xfId="49" applyNumberFormat="1" applyFont="1" applyBorder="1" applyAlignment="1">
      <alignment vertical="center"/>
    </xf>
    <xf numFmtId="232" fontId="8" fillId="0" borderId="23" xfId="49" applyNumberFormat="1" applyFont="1" applyBorder="1" applyAlignment="1">
      <alignment horizontal="right" vertical="center"/>
    </xf>
    <xf numFmtId="232" fontId="8" fillId="0" borderId="24" xfId="49" applyNumberFormat="1" applyFont="1" applyBorder="1" applyAlignment="1">
      <alignment horizontal="right" vertical="center"/>
    </xf>
    <xf numFmtId="232" fontId="8" fillId="0" borderId="25" xfId="49" applyNumberFormat="1" applyFont="1" applyBorder="1" applyAlignment="1">
      <alignment horizontal="right" vertical="center"/>
    </xf>
    <xf numFmtId="187" fontId="8" fillId="0" borderId="47" xfId="49" applyNumberFormat="1" applyFont="1" applyBorder="1" applyAlignment="1">
      <alignment horizontal="center" vertical="center"/>
    </xf>
    <xf numFmtId="38" fontId="8" fillId="0" borderId="48" xfId="49" applyFont="1" applyBorder="1" applyAlignment="1">
      <alignment horizontal="left" vertical="center"/>
    </xf>
    <xf numFmtId="38" fontId="8" fillId="0" borderId="49" xfId="49" applyFont="1" applyBorder="1" applyAlignment="1">
      <alignment horizontal="left" vertical="center"/>
    </xf>
    <xf numFmtId="38" fontId="8" fillId="0" borderId="50" xfId="49" applyFont="1" applyBorder="1" applyAlignment="1">
      <alignment horizontal="left" vertical="center"/>
    </xf>
    <xf numFmtId="38" fontId="8" fillId="0" borderId="48" xfId="49" applyFont="1" applyBorder="1" applyAlignment="1">
      <alignment horizontal="center" vertical="center"/>
    </xf>
    <xf numFmtId="181" fontId="8" fillId="0" borderId="51" xfId="49" applyNumberFormat="1" applyFont="1" applyBorder="1" applyAlignment="1">
      <alignment vertical="center"/>
    </xf>
    <xf numFmtId="181" fontId="8" fillId="0" borderId="51" xfId="49" applyNumberFormat="1" applyFont="1" applyBorder="1" applyAlignment="1">
      <alignment horizontal="right" vertical="center"/>
    </xf>
    <xf numFmtId="181" fontId="8" fillId="0" borderId="49" xfId="49" applyNumberFormat="1" applyFont="1" applyBorder="1" applyAlignment="1">
      <alignment horizontal="right" vertical="center"/>
    </xf>
    <xf numFmtId="181" fontId="8" fillId="0" borderId="52" xfId="49" applyNumberFormat="1" applyFont="1" applyBorder="1" applyAlignment="1">
      <alignment horizontal="right" vertical="center"/>
    </xf>
    <xf numFmtId="188" fontId="8" fillId="0" borderId="51" xfId="49" applyNumberFormat="1" applyFont="1" applyBorder="1" applyAlignment="1">
      <alignment vertical="center"/>
    </xf>
    <xf numFmtId="188" fontId="8" fillId="0" borderId="51" xfId="49" applyNumberFormat="1" applyFont="1" applyBorder="1" applyAlignment="1">
      <alignment horizontal="right" vertical="center"/>
    </xf>
    <xf numFmtId="188" fontId="8" fillId="0" borderId="49" xfId="49" applyNumberFormat="1" applyFont="1" applyBorder="1" applyAlignment="1">
      <alignment horizontal="right" vertical="center"/>
    </xf>
    <xf numFmtId="188" fontId="8" fillId="0" borderId="52" xfId="49" applyNumberFormat="1" applyFont="1" applyBorder="1" applyAlignment="1">
      <alignment horizontal="right" vertical="center"/>
    </xf>
    <xf numFmtId="38" fontId="8" fillId="0" borderId="53" xfId="49" applyFont="1" applyBorder="1" applyAlignment="1">
      <alignment horizontal="distributed" vertical="center"/>
    </xf>
    <xf numFmtId="38" fontId="8" fillId="0" borderId="54" xfId="49" applyFont="1" applyBorder="1" applyAlignment="1">
      <alignment vertical="center"/>
    </xf>
    <xf numFmtId="38" fontId="8" fillId="0" borderId="55" xfId="49" applyFont="1" applyBorder="1" applyAlignment="1">
      <alignment vertical="center"/>
    </xf>
    <xf numFmtId="187" fontId="8" fillId="0" borderId="56" xfId="49" applyNumberFormat="1" applyFont="1" applyBorder="1" applyAlignment="1">
      <alignment horizontal="center" vertical="center"/>
    </xf>
    <xf numFmtId="38" fontId="8" fillId="0" borderId="50" xfId="49" applyFont="1" applyBorder="1" applyAlignment="1">
      <alignment horizontal="distributed" vertical="center"/>
    </xf>
    <xf numFmtId="181" fontId="8" fillId="0" borderId="49" xfId="49" applyNumberFormat="1" applyFont="1" applyBorder="1" applyAlignment="1">
      <alignment vertical="center"/>
    </xf>
    <xf numFmtId="181" fontId="8" fillId="0" borderId="51" xfId="49" applyNumberFormat="1" applyFont="1" applyBorder="1" applyAlignment="1">
      <alignment horizontal="center" vertical="center"/>
    </xf>
    <xf numFmtId="181" fontId="8" fillId="0" borderId="52" xfId="49" applyNumberFormat="1" applyFont="1" applyBorder="1" applyAlignment="1">
      <alignment horizontal="center" vertical="center"/>
    </xf>
    <xf numFmtId="187" fontId="8" fillId="0" borderId="57" xfId="49" applyNumberFormat="1" applyFont="1" applyBorder="1" applyAlignment="1">
      <alignment horizontal="center" vertical="center"/>
    </xf>
    <xf numFmtId="181" fontId="8" fillId="0" borderId="49" xfId="49" applyNumberFormat="1" applyFont="1" applyBorder="1" applyAlignment="1">
      <alignment horizontal="center" vertical="center"/>
    </xf>
    <xf numFmtId="38" fontId="8" fillId="0" borderId="32" xfId="49" applyFont="1" applyBorder="1" applyAlignment="1">
      <alignment horizontal="distributed" vertical="center"/>
    </xf>
    <xf numFmtId="38" fontId="8" fillId="0" borderId="18" xfId="49" applyFont="1" applyBorder="1" applyAlignment="1">
      <alignment horizontal="distributed" vertical="center"/>
    </xf>
    <xf numFmtId="38" fontId="8" fillId="0" borderId="14" xfId="49" applyFont="1" applyBorder="1" applyAlignment="1">
      <alignment horizontal="distributed" vertical="center"/>
    </xf>
    <xf numFmtId="188" fontId="8" fillId="0" borderId="30" xfId="49" applyNumberFormat="1" applyFont="1" applyBorder="1" applyAlignment="1">
      <alignment vertical="center"/>
    </xf>
    <xf numFmtId="181" fontId="8" fillId="0" borderId="58" xfId="49" applyNumberFormat="1" applyFont="1" applyBorder="1" applyAlignment="1">
      <alignment vertical="center"/>
    </xf>
    <xf numFmtId="188" fontId="8" fillId="0" borderId="59" xfId="49" applyNumberFormat="1" applyFont="1" applyBorder="1" applyAlignment="1">
      <alignment horizontal="right" vertical="center"/>
    </xf>
    <xf numFmtId="38" fontId="2" fillId="0" borderId="12" xfId="49" applyFont="1" applyBorder="1" applyAlignment="1">
      <alignment vertical="center"/>
    </xf>
    <xf numFmtId="187" fontId="8" fillId="0" borderId="0" xfId="0" applyNumberFormat="1" applyFont="1" applyAlignment="1">
      <alignment horizontal="center" vertical="center"/>
    </xf>
    <xf numFmtId="38" fontId="8" fillId="0" borderId="44" xfId="49" applyFont="1" applyBorder="1" applyAlignment="1">
      <alignment horizontal="distributed" vertical="center"/>
    </xf>
    <xf numFmtId="38" fontId="9" fillId="0" borderId="60" xfId="49" applyFont="1" applyBorder="1" applyAlignment="1">
      <alignment horizontal="distributed" vertical="center"/>
    </xf>
    <xf numFmtId="38" fontId="8" fillId="0" borderId="11" xfId="49" applyFont="1" applyBorder="1" applyAlignment="1">
      <alignment horizontal="center" vertical="center"/>
    </xf>
    <xf numFmtId="38" fontId="8" fillId="0" borderId="40" xfId="49" applyFont="1" applyBorder="1" applyAlignment="1">
      <alignment horizontal="center" vertical="center"/>
    </xf>
    <xf numFmtId="38" fontId="8" fillId="0" borderId="61" xfId="49" applyFont="1" applyBorder="1" applyAlignment="1">
      <alignment horizontal="center" vertical="center"/>
    </xf>
    <xf numFmtId="38" fontId="8" fillId="0" borderId="62" xfId="49" applyFont="1" applyBorder="1" applyAlignment="1">
      <alignment horizontal="center" vertical="center"/>
    </xf>
    <xf numFmtId="38" fontId="8" fillId="0" borderId="23" xfId="49" applyFont="1" applyBorder="1" applyAlignment="1">
      <alignment horizontal="center" vertical="center"/>
    </xf>
    <xf numFmtId="38" fontId="2" fillId="0" borderId="63" xfId="49" applyFont="1" applyBorder="1" applyAlignment="1">
      <alignment horizontal="center" vertical="center"/>
    </xf>
    <xf numFmtId="38" fontId="8" fillId="0" borderId="63" xfId="49" applyFont="1" applyBorder="1" applyAlignment="1">
      <alignment horizontal="center" vertical="center"/>
    </xf>
    <xf numFmtId="38" fontId="8" fillId="0" borderId="14" xfId="49" applyFont="1" applyBorder="1" applyAlignment="1">
      <alignment horizontal="center" vertical="center"/>
    </xf>
    <xf numFmtId="38" fontId="8" fillId="0" borderId="12" xfId="49" applyFont="1" applyBorder="1" applyAlignment="1">
      <alignment horizontal="left" vertical="center"/>
    </xf>
    <xf numFmtId="38" fontId="9" fillId="0" borderId="16" xfId="49"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原油</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'[2]北朝鮮総括表'!#REF!</c:f>
              <c:strCache>
                <c:ptCount val="1"/>
                <c:pt idx="0">
                  <c:v>0</c:v>
                </c:pt>
              </c:strCache>
            </c:strRef>
          </c:cat>
          <c:val>
            <c:numRef>
              <c:f>'[2]北朝鮮総括表'!#REF!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28325994"/>
        <c:axId val="16147459"/>
      </c:lineChart>
      <c:catAx>
        <c:axId val="28325994"/>
        <c:scaling>
          <c:orientation val="minMax"/>
        </c:scaling>
        <c:axPos val="b"/>
        <c:delete val="0"/>
        <c:numFmt formatCode="General" sourceLinked="1"/>
        <c:majorTickMark val="in"/>
        <c:minorTickMark val="none"/>
        <c:tickLblPos val="nextTo"/>
        <c:spPr>
          <a:ln w="3175">
            <a:solidFill>
              <a:srgbClr val="000000"/>
            </a:solidFill>
          </a:ln>
        </c:spPr>
        <c:crossAx val="16147459"/>
        <c:crosses val="autoZero"/>
        <c:auto val="0"/>
        <c:lblOffset val="100"/>
        <c:tickLblSkip val="1"/>
        <c:noMultiLvlLbl val="0"/>
      </c:catAx>
      <c:valAx>
        <c:axId val="16147459"/>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832599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GNP</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42645182"/>
        <c:axId val="28750727"/>
      </c:lineChart>
      <c:lineChart>
        <c:grouping val="standard"/>
        <c:varyColors val="0"/>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28464716"/>
        <c:axId val="20170397"/>
      </c:lineChart>
      <c:catAx>
        <c:axId val="42645182"/>
        <c:scaling>
          <c:orientation val="minMax"/>
        </c:scaling>
        <c:axPos val="b"/>
        <c:delete val="0"/>
        <c:numFmt formatCode="General" sourceLinked="1"/>
        <c:majorTickMark val="in"/>
        <c:minorTickMark val="none"/>
        <c:tickLblPos val="nextTo"/>
        <c:spPr>
          <a:ln w="3175">
            <a:noFill/>
          </a:ln>
        </c:spPr>
        <c:crossAx val="28750727"/>
        <c:crosses val="autoZero"/>
        <c:auto val="0"/>
        <c:lblOffset val="100"/>
        <c:tickLblSkip val="1"/>
        <c:noMultiLvlLbl val="0"/>
      </c:catAx>
      <c:valAx>
        <c:axId val="28750727"/>
        <c:scaling>
          <c:orientation val="minMax"/>
          <c:max val="500"/>
        </c:scaling>
        <c:axPos val="l"/>
        <c:delete val="0"/>
        <c:numFmt formatCode="General" sourceLinked="1"/>
        <c:majorTickMark val="in"/>
        <c:minorTickMark val="none"/>
        <c:tickLblPos val="nextTo"/>
        <c:spPr>
          <a:ln w="3175">
            <a:solidFill>
              <a:srgbClr val="000000"/>
            </a:solidFill>
          </a:ln>
        </c:spPr>
        <c:crossAx val="42645182"/>
        <c:crosses val="max"/>
        <c:crossBetween val="midCat"/>
        <c:dispUnits/>
      </c:valAx>
      <c:catAx>
        <c:axId val="28464716"/>
        <c:scaling>
          <c:orientation val="minMax"/>
        </c:scaling>
        <c:axPos val="b"/>
        <c:delete val="0"/>
        <c:numFmt formatCode="General" sourceLinked="1"/>
        <c:majorTickMark val="none"/>
        <c:minorTickMark val="none"/>
        <c:tickLblPos val="none"/>
        <c:spPr>
          <a:ln w="3175">
            <a:solidFill>
              <a:srgbClr val="000000"/>
            </a:solidFill>
          </a:ln>
        </c:spPr>
        <c:crossAx val="20170397"/>
        <c:crosses val="autoZero"/>
        <c:auto val="0"/>
        <c:lblOffset val="100"/>
        <c:tickLblSkip val="1"/>
        <c:noMultiLvlLbl val="0"/>
      </c:catAx>
      <c:valAx>
        <c:axId val="20170397"/>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846471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穀物</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'[2]北朝鮮総括表'!#REF!</c:f>
              <c:strCache>
                <c:ptCount val="1"/>
                <c:pt idx="0">
                  <c:v>0</c:v>
                </c:pt>
              </c:strCache>
            </c:strRef>
          </c:cat>
          <c:val>
            <c:numRef>
              <c:f>'[2]北朝鮮総括表'!#REF!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'[2]北朝鮮総括表'!#REF!</c:f>
              <c:strCache>
                <c:ptCount val="1"/>
                <c:pt idx="0">
                  <c:v>0</c:v>
                </c:pt>
              </c:strCache>
            </c:strRef>
          </c:cat>
          <c:val>
            <c:numRef>
              <c:f>'[2]北朝鮮総括表'!#REF!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'[2]北朝鮮総括表'!#REF!</c:f>
              <c:strCache>
                <c:ptCount val="1"/>
                <c:pt idx="0">
                  <c:v>0</c:v>
                </c:pt>
              </c:strCache>
            </c:strRef>
          </c:cat>
          <c:val>
            <c:numRef>
              <c:f>'[2]北朝鮮総括表'!#REF!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48070602"/>
        <c:axId val="51870179"/>
      </c:lineChart>
      <c:catAx>
        <c:axId val="48070602"/>
        <c:scaling>
          <c:orientation val="minMax"/>
        </c:scaling>
        <c:axPos val="b"/>
        <c:delete val="0"/>
        <c:numFmt formatCode="General" sourceLinked="1"/>
        <c:majorTickMark val="in"/>
        <c:minorTickMark val="none"/>
        <c:tickLblPos val="nextTo"/>
        <c:spPr>
          <a:ln w="3175">
            <a:solidFill>
              <a:srgbClr val="000000"/>
            </a:solidFill>
          </a:ln>
        </c:spPr>
        <c:crossAx val="51870179"/>
        <c:crosses val="autoZero"/>
        <c:auto val="0"/>
        <c:lblOffset val="100"/>
        <c:tickLblSkip val="1"/>
        <c:noMultiLvlLbl val="0"/>
      </c:catAx>
      <c:valAx>
        <c:axId val="51870179"/>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4807060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原油</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'[1]北朝鮮総括表'!#REF!</c:f>
              <c:strCache>
                <c:ptCount val="1"/>
                <c:pt idx="0">
                  <c:v>0</c:v>
                </c:pt>
              </c:strCache>
            </c:strRef>
          </c:cat>
          <c:val>
            <c:numRef>
              <c:f>'[1]北朝鮮総括表'!#REF!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27840184"/>
        <c:axId val="2058969"/>
      </c:lineChart>
      <c:catAx>
        <c:axId val="27840184"/>
        <c:scaling>
          <c:orientation val="minMax"/>
        </c:scaling>
        <c:axPos val="b"/>
        <c:delete val="0"/>
        <c:numFmt formatCode="General" sourceLinked="1"/>
        <c:majorTickMark val="in"/>
        <c:minorTickMark val="none"/>
        <c:tickLblPos val="nextTo"/>
        <c:spPr>
          <a:ln w="3175">
            <a:solidFill>
              <a:srgbClr val="000000"/>
            </a:solidFill>
          </a:ln>
        </c:spPr>
        <c:crossAx val="2058969"/>
        <c:crosses val="autoZero"/>
        <c:auto val="0"/>
        <c:lblOffset val="100"/>
        <c:tickLblSkip val="1"/>
        <c:noMultiLvlLbl val="0"/>
      </c:catAx>
      <c:valAx>
        <c:axId val="2058969"/>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784018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貿易</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'[1]北朝鮮総括表'!#REF!</c:f>
              <c:strCache>
                <c:ptCount val="1"/>
                <c:pt idx="0">
                  <c:v>0</c:v>
                </c:pt>
              </c:strCache>
            </c:strRef>
          </c:cat>
          <c:val>
            <c:numRef>
              <c:f>'[1]北朝鮮総括表'!#REF!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59710102"/>
        <c:axId val="53871359"/>
      </c:lineChart>
      <c:catAx>
        <c:axId val="59710102"/>
        <c:scaling>
          <c:orientation val="minMax"/>
        </c:scaling>
        <c:axPos val="b"/>
        <c:delete val="0"/>
        <c:numFmt formatCode="General" sourceLinked="1"/>
        <c:majorTickMark val="in"/>
        <c:minorTickMark val="none"/>
        <c:tickLblPos val="nextTo"/>
        <c:spPr>
          <a:ln w="3175">
            <a:solidFill>
              <a:srgbClr val="000000"/>
            </a:solidFill>
          </a:ln>
        </c:spPr>
        <c:crossAx val="53871359"/>
        <c:crosses val="autoZero"/>
        <c:auto val="0"/>
        <c:lblOffset val="100"/>
        <c:tickLblSkip val="1"/>
        <c:noMultiLvlLbl val="0"/>
      </c:catAx>
      <c:valAx>
        <c:axId val="53871359"/>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5971010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貿易</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axId val="18765540"/>
        <c:axId val="7329749"/>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axId val="11236130"/>
        <c:axId val="57412315"/>
      </c:lineChart>
      <c:catAx>
        <c:axId val="18765540"/>
        <c:scaling>
          <c:orientation val="minMax"/>
        </c:scaling>
        <c:axPos val="b"/>
        <c:delete val="0"/>
        <c:numFmt formatCode="General" sourceLinked="1"/>
        <c:majorTickMark val="in"/>
        <c:minorTickMark val="none"/>
        <c:tickLblPos val="nextTo"/>
        <c:spPr>
          <a:ln w="3175">
            <a:solidFill>
              <a:srgbClr val="000000"/>
            </a:solidFill>
          </a:ln>
        </c:spPr>
        <c:crossAx val="7329749"/>
        <c:crosses val="autoZero"/>
        <c:auto val="0"/>
        <c:lblOffset val="100"/>
        <c:tickLblSkip val="1"/>
        <c:noMultiLvlLbl val="0"/>
      </c:catAx>
      <c:valAx>
        <c:axId val="7329749"/>
        <c:scaling>
          <c:orientation val="minMax"/>
        </c:scaling>
        <c:axPos val="l"/>
        <c:delete val="0"/>
        <c:numFmt formatCode="General" sourceLinked="1"/>
        <c:majorTickMark val="in"/>
        <c:minorTickMark val="none"/>
        <c:tickLblPos val="nextTo"/>
        <c:spPr>
          <a:ln w="3175">
            <a:solidFill>
              <a:srgbClr val="000000"/>
            </a:solidFill>
          </a:ln>
        </c:spPr>
        <c:crossAx val="18765540"/>
        <c:crossesAt val="1"/>
        <c:crossBetween val="between"/>
        <c:dispUnits/>
      </c:valAx>
      <c:catAx>
        <c:axId val="11236130"/>
        <c:scaling>
          <c:orientation val="minMax"/>
        </c:scaling>
        <c:axPos val="b"/>
        <c:delete val="1"/>
        <c:majorTickMark val="out"/>
        <c:minorTickMark val="none"/>
        <c:tickLblPos val="nextTo"/>
        <c:crossAx val="57412315"/>
        <c:crosses val="autoZero"/>
        <c:auto val="0"/>
        <c:lblOffset val="100"/>
        <c:tickLblSkip val="1"/>
        <c:noMultiLvlLbl val="0"/>
      </c:catAx>
      <c:valAx>
        <c:axId val="57412315"/>
        <c:scaling>
          <c:orientation val="minMax"/>
        </c:scaling>
        <c:axPos val="l"/>
        <c:delete val="1"/>
        <c:majorTickMark val="out"/>
        <c:minorTickMark val="none"/>
        <c:tickLblPos val="nextTo"/>
        <c:crossAx val="11236130"/>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対韓国</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axId val="54344400"/>
        <c:axId val="32483729"/>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axId val="2504046"/>
        <c:axId val="5508471"/>
      </c:lineChart>
      <c:catAx>
        <c:axId val="54344400"/>
        <c:scaling>
          <c:orientation val="minMax"/>
        </c:scaling>
        <c:axPos val="b"/>
        <c:delete val="0"/>
        <c:numFmt formatCode="General" sourceLinked="1"/>
        <c:majorTickMark val="in"/>
        <c:minorTickMark val="none"/>
        <c:tickLblPos val="nextTo"/>
        <c:spPr>
          <a:ln w="3175">
            <a:solidFill>
              <a:srgbClr val="000000"/>
            </a:solidFill>
          </a:ln>
        </c:spPr>
        <c:crossAx val="32483729"/>
        <c:crosses val="autoZero"/>
        <c:auto val="0"/>
        <c:lblOffset val="100"/>
        <c:tickLblSkip val="1"/>
        <c:noMultiLvlLbl val="0"/>
      </c:catAx>
      <c:valAx>
        <c:axId val="32483729"/>
        <c:scaling>
          <c:orientation val="minMax"/>
          <c:max val="3000"/>
        </c:scaling>
        <c:axPos val="l"/>
        <c:delete val="0"/>
        <c:numFmt formatCode="General" sourceLinked="1"/>
        <c:majorTickMark val="in"/>
        <c:minorTickMark val="none"/>
        <c:tickLblPos val="nextTo"/>
        <c:spPr>
          <a:ln w="3175">
            <a:solidFill>
              <a:srgbClr val="000000"/>
            </a:solidFill>
          </a:ln>
        </c:spPr>
        <c:crossAx val="54344400"/>
        <c:crossesAt val="1"/>
        <c:crossBetween val="between"/>
        <c:dispUnits/>
      </c:valAx>
      <c:catAx>
        <c:axId val="2504046"/>
        <c:scaling>
          <c:orientation val="minMax"/>
        </c:scaling>
        <c:axPos val="b"/>
        <c:delete val="1"/>
        <c:majorTickMark val="out"/>
        <c:minorTickMark val="none"/>
        <c:tickLblPos val="nextTo"/>
        <c:crossAx val="5508471"/>
        <c:crosses val="autoZero"/>
        <c:auto val="0"/>
        <c:lblOffset val="100"/>
        <c:tickLblSkip val="1"/>
        <c:noMultiLvlLbl val="0"/>
      </c:catAx>
      <c:valAx>
        <c:axId val="5508471"/>
        <c:scaling>
          <c:orientation val="minMax"/>
        </c:scaling>
        <c:axPos val="l"/>
        <c:delete val="1"/>
        <c:majorTickMark val="out"/>
        <c:minorTickMark val="none"/>
        <c:tickLblPos val="nextTo"/>
        <c:crossAx val="250404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輸出</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'[1]北朝鮮総括表'!#REF!</c:f>
              <c:strCache>
                <c:ptCount val="1"/>
                <c:pt idx="0">
                  <c:v>0</c:v>
                </c:pt>
              </c:strCache>
            </c:strRef>
          </c:cat>
          <c:val>
            <c:numRef>
              <c:f>'[1]北朝鮮総括表'!#REF!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'[1]北朝鮮総括表'!#REF!</c:f>
              <c:strCache>
                <c:ptCount val="1"/>
                <c:pt idx="0">
                  <c:v>0</c:v>
                </c:pt>
              </c:strCache>
            </c:strRef>
          </c:cat>
          <c:val>
            <c:numRef>
              <c:f>'[1]北朝鮮総括表'!#REF!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'[1]北朝鮮総括表'!#REF!</c:f>
              <c:strCache>
                <c:ptCount val="1"/>
                <c:pt idx="0">
                  <c:v>0</c:v>
                </c:pt>
              </c:strCache>
            </c:strRef>
          </c:cat>
          <c:val>
            <c:numRef>
              <c:f>'[1]北朝鮮総括表'!#REF!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25527932"/>
        <c:axId val="2112525"/>
      </c:lineChart>
      <c:catAx>
        <c:axId val="25527932"/>
        <c:scaling>
          <c:orientation val="minMax"/>
        </c:scaling>
        <c:axPos val="b"/>
        <c:delete val="0"/>
        <c:numFmt formatCode="General" sourceLinked="1"/>
        <c:majorTickMark val="in"/>
        <c:minorTickMark val="none"/>
        <c:tickLblPos val="nextTo"/>
        <c:spPr>
          <a:ln w="3175">
            <a:solidFill>
              <a:srgbClr val="000000"/>
            </a:solidFill>
          </a:ln>
        </c:spPr>
        <c:crossAx val="2112525"/>
        <c:crosses val="autoZero"/>
        <c:auto val="0"/>
        <c:lblOffset val="100"/>
        <c:tickLblSkip val="1"/>
        <c:noMultiLvlLbl val="0"/>
      </c:catAx>
      <c:valAx>
        <c:axId val="2112525"/>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552793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輸入</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'[1]北朝鮮総括表'!#REF!</c:f>
              <c:strCache>
                <c:ptCount val="1"/>
                <c:pt idx="0">
                  <c:v>0</c:v>
                </c:pt>
              </c:strCache>
            </c:strRef>
          </c:cat>
          <c:val>
            <c:numRef>
              <c:f>'[1]北朝鮮総括表'!#REF!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'[1]北朝鮮総括表'!#REF!</c:f>
              <c:strCache>
                <c:ptCount val="1"/>
                <c:pt idx="0">
                  <c:v>0</c:v>
                </c:pt>
              </c:strCache>
            </c:strRef>
          </c:cat>
          <c:val>
            <c:numRef>
              <c:f>'[1]北朝鮮総括表'!#REF!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'[1]北朝鮮総括表'!#REF!</c:f>
              <c:strCache>
                <c:ptCount val="1"/>
                <c:pt idx="0">
                  <c:v>0</c:v>
                </c:pt>
              </c:strCache>
            </c:strRef>
          </c:cat>
          <c:val>
            <c:numRef>
              <c:f>'[1]北朝鮮総括表'!#REF!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61263226"/>
        <c:axId val="31803091"/>
      </c:lineChart>
      <c:catAx>
        <c:axId val="61263226"/>
        <c:scaling>
          <c:orientation val="minMax"/>
        </c:scaling>
        <c:axPos val="b"/>
        <c:delete val="0"/>
        <c:numFmt formatCode="General" sourceLinked="1"/>
        <c:majorTickMark val="in"/>
        <c:minorTickMark val="none"/>
        <c:tickLblPos val="nextTo"/>
        <c:spPr>
          <a:ln w="3175">
            <a:solidFill>
              <a:srgbClr val="000000"/>
            </a:solidFill>
          </a:ln>
        </c:spPr>
        <c:crossAx val="31803091"/>
        <c:crosses val="autoZero"/>
        <c:auto val="0"/>
        <c:lblOffset val="100"/>
        <c:tickLblSkip val="1"/>
        <c:noMultiLvlLbl val="0"/>
      </c:catAx>
      <c:valAx>
        <c:axId val="31803091"/>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6126322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対中国</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axId val="49874408"/>
        <c:axId val="37071689"/>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axId val="1337158"/>
        <c:axId val="38777583"/>
      </c:lineChart>
      <c:catAx>
        <c:axId val="49874408"/>
        <c:scaling>
          <c:orientation val="minMax"/>
        </c:scaling>
        <c:axPos val="b"/>
        <c:delete val="0"/>
        <c:numFmt formatCode="General" sourceLinked="1"/>
        <c:majorTickMark val="in"/>
        <c:minorTickMark val="none"/>
        <c:tickLblPos val="nextTo"/>
        <c:spPr>
          <a:ln w="3175">
            <a:solidFill>
              <a:srgbClr val="000000"/>
            </a:solidFill>
          </a:ln>
        </c:spPr>
        <c:crossAx val="37071689"/>
        <c:crosses val="autoZero"/>
        <c:auto val="0"/>
        <c:lblOffset val="100"/>
        <c:tickLblSkip val="1"/>
        <c:noMultiLvlLbl val="0"/>
      </c:catAx>
      <c:valAx>
        <c:axId val="37071689"/>
        <c:scaling>
          <c:orientation val="minMax"/>
          <c:max val="3000"/>
        </c:scaling>
        <c:axPos val="l"/>
        <c:delete val="0"/>
        <c:numFmt formatCode="General" sourceLinked="1"/>
        <c:majorTickMark val="in"/>
        <c:minorTickMark val="none"/>
        <c:tickLblPos val="nextTo"/>
        <c:spPr>
          <a:ln w="3175">
            <a:solidFill>
              <a:srgbClr val="000000"/>
            </a:solidFill>
          </a:ln>
        </c:spPr>
        <c:crossAx val="49874408"/>
        <c:crossesAt val="1"/>
        <c:crossBetween val="between"/>
        <c:dispUnits/>
      </c:valAx>
      <c:catAx>
        <c:axId val="1337158"/>
        <c:scaling>
          <c:orientation val="minMax"/>
        </c:scaling>
        <c:axPos val="b"/>
        <c:delete val="1"/>
        <c:majorTickMark val="out"/>
        <c:minorTickMark val="none"/>
        <c:tickLblPos val="nextTo"/>
        <c:crossAx val="38777583"/>
        <c:crosses val="autoZero"/>
        <c:auto val="0"/>
        <c:lblOffset val="100"/>
        <c:tickLblSkip val="1"/>
        <c:noMultiLvlLbl val="0"/>
      </c:catAx>
      <c:valAx>
        <c:axId val="38777583"/>
        <c:scaling>
          <c:orientation val="minMax"/>
        </c:scaling>
        <c:axPos val="l"/>
        <c:delete val="1"/>
        <c:majorTickMark val="out"/>
        <c:minorTickMark val="none"/>
        <c:tickLblPos val="nextTo"/>
        <c:crossAx val="133715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対ロシア</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axId val="50808084"/>
        <c:axId val="64148293"/>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axId val="48361170"/>
        <c:axId val="60296651"/>
      </c:lineChart>
      <c:catAx>
        <c:axId val="50808084"/>
        <c:scaling>
          <c:orientation val="minMax"/>
        </c:scaling>
        <c:axPos val="b"/>
        <c:delete val="0"/>
        <c:numFmt formatCode="General" sourceLinked="1"/>
        <c:majorTickMark val="in"/>
        <c:minorTickMark val="none"/>
        <c:tickLblPos val="nextTo"/>
        <c:spPr>
          <a:ln w="3175">
            <a:solidFill>
              <a:srgbClr val="000000"/>
            </a:solidFill>
          </a:ln>
        </c:spPr>
        <c:crossAx val="64148293"/>
        <c:crosses val="autoZero"/>
        <c:auto val="0"/>
        <c:lblOffset val="100"/>
        <c:tickLblSkip val="1"/>
        <c:noMultiLvlLbl val="0"/>
      </c:catAx>
      <c:valAx>
        <c:axId val="64148293"/>
        <c:scaling>
          <c:orientation val="minMax"/>
        </c:scaling>
        <c:axPos val="l"/>
        <c:delete val="0"/>
        <c:numFmt formatCode="General" sourceLinked="1"/>
        <c:majorTickMark val="in"/>
        <c:minorTickMark val="none"/>
        <c:tickLblPos val="nextTo"/>
        <c:spPr>
          <a:ln w="3175">
            <a:solidFill>
              <a:srgbClr val="000000"/>
            </a:solidFill>
          </a:ln>
        </c:spPr>
        <c:crossAx val="50808084"/>
        <c:crossesAt val="1"/>
        <c:crossBetween val="between"/>
        <c:dispUnits/>
      </c:valAx>
      <c:catAx>
        <c:axId val="48361170"/>
        <c:scaling>
          <c:orientation val="minMax"/>
        </c:scaling>
        <c:axPos val="b"/>
        <c:delete val="1"/>
        <c:majorTickMark val="out"/>
        <c:minorTickMark val="none"/>
        <c:tickLblPos val="nextTo"/>
        <c:crossAx val="60296651"/>
        <c:crosses val="autoZero"/>
        <c:auto val="0"/>
        <c:lblOffset val="100"/>
        <c:tickLblSkip val="1"/>
        <c:noMultiLvlLbl val="0"/>
      </c:catAx>
      <c:valAx>
        <c:axId val="60296651"/>
        <c:scaling>
          <c:orientation val="minMax"/>
        </c:scaling>
        <c:axPos val="l"/>
        <c:delete val="1"/>
        <c:majorTickMark val="out"/>
        <c:minorTickMark val="none"/>
        <c:tickLblPos val="nextTo"/>
        <c:crossAx val="4836117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貿易</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'[2]北朝鮮総括表'!#REF!</c:f>
              <c:strCache>
                <c:ptCount val="1"/>
                <c:pt idx="0">
                  <c:v>0</c:v>
                </c:pt>
              </c:strCache>
            </c:strRef>
          </c:cat>
          <c:val>
            <c:numRef>
              <c:f>'[2]北朝鮮総括表'!#REF!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65623128"/>
        <c:axId val="24022521"/>
      </c:lineChart>
      <c:catAx>
        <c:axId val="65623128"/>
        <c:scaling>
          <c:orientation val="minMax"/>
        </c:scaling>
        <c:axPos val="b"/>
        <c:delete val="0"/>
        <c:numFmt formatCode="General" sourceLinked="1"/>
        <c:majorTickMark val="in"/>
        <c:minorTickMark val="none"/>
        <c:tickLblPos val="nextTo"/>
        <c:spPr>
          <a:ln w="3175">
            <a:solidFill>
              <a:srgbClr val="000000"/>
            </a:solidFill>
          </a:ln>
        </c:spPr>
        <c:crossAx val="24022521"/>
        <c:crosses val="autoZero"/>
        <c:auto val="0"/>
        <c:lblOffset val="100"/>
        <c:tickLblSkip val="1"/>
        <c:noMultiLvlLbl val="0"/>
      </c:catAx>
      <c:valAx>
        <c:axId val="24022521"/>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6562312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対日本</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axId val="3772416"/>
        <c:axId val="42291201"/>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axId val="18485278"/>
        <c:axId val="66311015"/>
      </c:lineChart>
      <c:catAx>
        <c:axId val="3772416"/>
        <c:scaling>
          <c:orientation val="minMax"/>
        </c:scaling>
        <c:axPos val="b"/>
        <c:delete val="0"/>
        <c:numFmt formatCode="General" sourceLinked="1"/>
        <c:majorTickMark val="in"/>
        <c:minorTickMark val="none"/>
        <c:tickLblPos val="nextTo"/>
        <c:spPr>
          <a:ln w="3175">
            <a:solidFill>
              <a:srgbClr val="000000"/>
            </a:solidFill>
          </a:ln>
        </c:spPr>
        <c:crossAx val="42291201"/>
        <c:crosses val="autoZero"/>
        <c:auto val="0"/>
        <c:lblOffset val="100"/>
        <c:tickLblSkip val="1"/>
        <c:noMultiLvlLbl val="0"/>
      </c:catAx>
      <c:valAx>
        <c:axId val="42291201"/>
        <c:scaling>
          <c:orientation val="minMax"/>
          <c:max val="3000"/>
        </c:scaling>
        <c:axPos val="l"/>
        <c:delete val="0"/>
        <c:numFmt formatCode="General" sourceLinked="1"/>
        <c:majorTickMark val="in"/>
        <c:minorTickMark val="none"/>
        <c:tickLblPos val="nextTo"/>
        <c:spPr>
          <a:ln w="3175">
            <a:solidFill>
              <a:srgbClr val="000000"/>
            </a:solidFill>
          </a:ln>
        </c:spPr>
        <c:crossAx val="3772416"/>
        <c:crossesAt val="1"/>
        <c:crossBetween val="between"/>
        <c:dispUnits/>
      </c:valAx>
      <c:catAx>
        <c:axId val="18485278"/>
        <c:scaling>
          <c:orientation val="minMax"/>
        </c:scaling>
        <c:axPos val="b"/>
        <c:delete val="1"/>
        <c:majorTickMark val="out"/>
        <c:minorTickMark val="none"/>
        <c:tickLblPos val="nextTo"/>
        <c:crossAx val="66311015"/>
        <c:crosses val="autoZero"/>
        <c:auto val="0"/>
        <c:lblOffset val="100"/>
        <c:tickLblSkip val="1"/>
        <c:noMultiLvlLbl val="0"/>
      </c:catAx>
      <c:valAx>
        <c:axId val="66311015"/>
        <c:scaling>
          <c:orientation val="minMax"/>
        </c:scaling>
        <c:axPos val="l"/>
        <c:delete val="1"/>
        <c:majorTickMark val="out"/>
        <c:minorTickMark val="none"/>
        <c:tickLblPos val="nextTo"/>
        <c:crossAx val="1848527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GNP</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43971244"/>
        <c:axId val="97661"/>
      </c:lineChart>
      <c:lineChart>
        <c:grouping val="standard"/>
        <c:varyColors val="0"/>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2832170"/>
        <c:axId val="15024067"/>
      </c:lineChart>
      <c:catAx>
        <c:axId val="43971244"/>
        <c:scaling>
          <c:orientation val="minMax"/>
        </c:scaling>
        <c:axPos val="b"/>
        <c:delete val="0"/>
        <c:numFmt formatCode="General" sourceLinked="1"/>
        <c:majorTickMark val="in"/>
        <c:minorTickMark val="none"/>
        <c:tickLblPos val="nextTo"/>
        <c:spPr>
          <a:ln w="3175">
            <a:noFill/>
          </a:ln>
        </c:spPr>
        <c:crossAx val="97661"/>
        <c:crosses val="autoZero"/>
        <c:auto val="0"/>
        <c:lblOffset val="100"/>
        <c:tickLblSkip val="1"/>
        <c:noMultiLvlLbl val="0"/>
      </c:catAx>
      <c:valAx>
        <c:axId val="97661"/>
        <c:scaling>
          <c:orientation val="minMax"/>
          <c:max val="500"/>
        </c:scaling>
        <c:axPos val="l"/>
        <c:delete val="0"/>
        <c:numFmt formatCode="General" sourceLinked="1"/>
        <c:majorTickMark val="in"/>
        <c:minorTickMark val="none"/>
        <c:tickLblPos val="nextTo"/>
        <c:spPr>
          <a:ln w="3175">
            <a:solidFill>
              <a:srgbClr val="000000"/>
            </a:solidFill>
          </a:ln>
        </c:spPr>
        <c:crossAx val="43971244"/>
        <c:crosses val="max"/>
        <c:crossBetween val="midCat"/>
        <c:dispUnits/>
      </c:valAx>
      <c:catAx>
        <c:axId val="2832170"/>
        <c:scaling>
          <c:orientation val="minMax"/>
        </c:scaling>
        <c:axPos val="b"/>
        <c:delete val="0"/>
        <c:numFmt formatCode="General" sourceLinked="1"/>
        <c:majorTickMark val="none"/>
        <c:minorTickMark val="none"/>
        <c:tickLblPos val="none"/>
        <c:spPr>
          <a:ln w="3175">
            <a:solidFill>
              <a:srgbClr val="000000"/>
            </a:solidFill>
          </a:ln>
        </c:spPr>
        <c:crossAx val="15024067"/>
        <c:crosses val="autoZero"/>
        <c:auto val="0"/>
        <c:lblOffset val="100"/>
        <c:tickLblSkip val="1"/>
        <c:noMultiLvlLbl val="0"/>
      </c:catAx>
      <c:valAx>
        <c:axId val="15024067"/>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83217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穀物</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'[1]北朝鮮総括表'!#REF!</c:f>
              <c:strCache>
                <c:ptCount val="1"/>
                <c:pt idx="0">
                  <c:v>0</c:v>
                </c:pt>
              </c:strCache>
            </c:strRef>
          </c:cat>
          <c:val>
            <c:numRef>
              <c:f>'[1]北朝鮮総括表'!#REF!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'[1]北朝鮮総括表'!#REF!</c:f>
              <c:strCache>
                <c:ptCount val="1"/>
                <c:pt idx="0">
                  <c:v>0</c:v>
                </c:pt>
              </c:strCache>
            </c:strRef>
          </c:cat>
          <c:val>
            <c:numRef>
              <c:f>'[1]北朝鮮総括表'!#REF!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'[1]北朝鮮総括表'!#REF!</c:f>
              <c:strCache>
                <c:ptCount val="1"/>
                <c:pt idx="0">
                  <c:v>0</c:v>
                </c:pt>
              </c:strCache>
            </c:strRef>
          </c:cat>
          <c:val>
            <c:numRef>
              <c:f>'[1]北朝鮮総括表'!#REF!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33044760"/>
        <c:axId val="18773945"/>
      </c:lineChart>
      <c:catAx>
        <c:axId val="33044760"/>
        <c:scaling>
          <c:orientation val="minMax"/>
        </c:scaling>
        <c:axPos val="b"/>
        <c:delete val="0"/>
        <c:numFmt formatCode="General" sourceLinked="1"/>
        <c:majorTickMark val="in"/>
        <c:minorTickMark val="none"/>
        <c:tickLblPos val="nextTo"/>
        <c:spPr>
          <a:ln w="3175">
            <a:solidFill>
              <a:srgbClr val="000000"/>
            </a:solidFill>
          </a:ln>
        </c:spPr>
        <c:crossAx val="18773945"/>
        <c:crosses val="autoZero"/>
        <c:auto val="0"/>
        <c:lblOffset val="100"/>
        <c:tickLblSkip val="1"/>
        <c:noMultiLvlLbl val="0"/>
      </c:catAx>
      <c:valAx>
        <c:axId val="18773945"/>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3304476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貿易</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axId val="25564470"/>
        <c:axId val="3172127"/>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axId val="24882820"/>
        <c:axId val="50513141"/>
      </c:lineChart>
      <c:catAx>
        <c:axId val="25564470"/>
        <c:scaling>
          <c:orientation val="minMax"/>
        </c:scaling>
        <c:axPos val="b"/>
        <c:delete val="0"/>
        <c:numFmt formatCode="General" sourceLinked="1"/>
        <c:majorTickMark val="in"/>
        <c:minorTickMark val="none"/>
        <c:tickLblPos val="nextTo"/>
        <c:spPr>
          <a:ln w="3175">
            <a:solidFill>
              <a:srgbClr val="000000"/>
            </a:solidFill>
          </a:ln>
        </c:spPr>
        <c:crossAx val="3172127"/>
        <c:crosses val="autoZero"/>
        <c:auto val="0"/>
        <c:lblOffset val="100"/>
        <c:tickLblSkip val="1"/>
        <c:noMultiLvlLbl val="0"/>
      </c:catAx>
      <c:valAx>
        <c:axId val="3172127"/>
        <c:scaling>
          <c:orientation val="minMax"/>
        </c:scaling>
        <c:axPos val="l"/>
        <c:delete val="0"/>
        <c:numFmt formatCode="General" sourceLinked="1"/>
        <c:majorTickMark val="in"/>
        <c:minorTickMark val="none"/>
        <c:tickLblPos val="nextTo"/>
        <c:spPr>
          <a:ln w="3175">
            <a:solidFill>
              <a:srgbClr val="000000"/>
            </a:solidFill>
          </a:ln>
        </c:spPr>
        <c:crossAx val="25564470"/>
        <c:crossesAt val="1"/>
        <c:crossBetween val="between"/>
        <c:dispUnits/>
      </c:valAx>
      <c:catAx>
        <c:axId val="24882820"/>
        <c:scaling>
          <c:orientation val="minMax"/>
        </c:scaling>
        <c:axPos val="b"/>
        <c:delete val="1"/>
        <c:majorTickMark val="out"/>
        <c:minorTickMark val="none"/>
        <c:tickLblPos val="nextTo"/>
        <c:crossAx val="50513141"/>
        <c:crosses val="autoZero"/>
        <c:auto val="0"/>
        <c:lblOffset val="100"/>
        <c:tickLblSkip val="1"/>
        <c:noMultiLvlLbl val="0"/>
      </c:catAx>
      <c:valAx>
        <c:axId val="50513141"/>
        <c:scaling>
          <c:orientation val="minMax"/>
        </c:scaling>
        <c:axPos val="l"/>
        <c:delete val="1"/>
        <c:majorTickMark val="out"/>
        <c:minorTickMark val="none"/>
        <c:tickLblPos val="nextTo"/>
        <c:crossAx val="24882820"/>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対韓国</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axId val="55594946"/>
        <c:axId val="1640699"/>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axId val="47580272"/>
        <c:axId val="37650609"/>
      </c:lineChart>
      <c:catAx>
        <c:axId val="55594946"/>
        <c:scaling>
          <c:orientation val="minMax"/>
        </c:scaling>
        <c:axPos val="b"/>
        <c:delete val="0"/>
        <c:numFmt formatCode="General" sourceLinked="1"/>
        <c:majorTickMark val="in"/>
        <c:minorTickMark val="none"/>
        <c:tickLblPos val="nextTo"/>
        <c:spPr>
          <a:ln w="3175">
            <a:solidFill>
              <a:srgbClr val="000000"/>
            </a:solidFill>
          </a:ln>
        </c:spPr>
        <c:crossAx val="1640699"/>
        <c:crosses val="autoZero"/>
        <c:auto val="0"/>
        <c:lblOffset val="100"/>
        <c:tickLblSkip val="1"/>
        <c:noMultiLvlLbl val="0"/>
      </c:catAx>
      <c:valAx>
        <c:axId val="1640699"/>
        <c:scaling>
          <c:orientation val="minMax"/>
          <c:max val="3000"/>
        </c:scaling>
        <c:axPos val="l"/>
        <c:delete val="0"/>
        <c:numFmt formatCode="General" sourceLinked="1"/>
        <c:majorTickMark val="in"/>
        <c:minorTickMark val="none"/>
        <c:tickLblPos val="nextTo"/>
        <c:spPr>
          <a:ln w="3175">
            <a:solidFill>
              <a:srgbClr val="000000"/>
            </a:solidFill>
          </a:ln>
        </c:spPr>
        <c:crossAx val="55594946"/>
        <c:crossesAt val="1"/>
        <c:crossBetween val="between"/>
        <c:dispUnits/>
      </c:valAx>
      <c:catAx>
        <c:axId val="47580272"/>
        <c:scaling>
          <c:orientation val="minMax"/>
        </c:scaling>
        <c:axPos val="b"/>
        <c:delete val="1"/>
        <c:majorTickMark val="out"/>
        <c:minorTickMark val="none"/>
        <c:tickLblPos val="nextTo"/>
        <c:crossAx val="37650609"/>
        <c:crosses val="autoZero"/>
        <c:auto val="0"/>
        <c:lblOffset val="100"/>
        <c:tickLblSkip val="1"/>
        <c:noMultiLvlLbl val="0"/>
      </c:catAx>
      <c:valAx>
        <c:axId val="37650609"/>
        <c:scaling>
          <c:orientation val="minMax"/>
        </c:scaling>
        <c:axPos val="l"/>
        <c:delete val="1"/>
        <c:majorTickMark val="out"/>
        <c:minorTickMark val="none"/>
        <c:tickLblPos val="nextTo"/>
        <c:crossAx val="4758027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輸出</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'[2]北朝鮮総括表'!#REF!</c:f>
              <c:strCache>
                <c:ptCount val="1"/>
                <c:pt idx="0">
                  <c:v>0</c:v>
                </c:pt>
              </c:strCache>
            </c:strRef>
          </c:cat>
          <c:val>
            <c:numRef>
              <c:f>'[2]北朝鮮総括表'!#REF!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'[2]北朝鮮総括表'!#REF!</c:f>
              <c:strCache>
                <c:ptCount val="1"/>
                <c:pt idx="0">
                  <c:v>0</c:v>
                </c:pt>
              </c:strCache>
            </c:strRef>
          </c:cat>
          <c:val>
            <c:numRef>
              <c:f>'[2]北朝鮮総括表'!#REF!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'[2]北朝鮮総括表'!#REF!</c:f>
              <c:strCache>
                <c:ptCount val="1"/>
                <c:pt idx="0">
                  <c:v>0</c:v>
                </c:pt>
              </c:strCache>
            </c:strRef>
          </c:cat>
          <c:val>
            <c:numRef>
              <c:f>'[2]北朝鮮総括表'!#REF!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18125838"/>
        <c:axId val="55887255"/>
      </c:lineChart>
      <c:catAx>
        <c:axId val="18125838"/>
        <c:scaling>
          <c:orientation val="minMax"/>
        </c:scaling>
        <c:axPos val="b"/>
        <c:delete val="0"/>
        <c:numFmt formatCode="General" sourceLinked="1"/>
        <c:majorTickMark val="in"/>
        <c:minorTickMark val="none"/>
        <c:tickLblPos val="nextTo"/>
        <c:spPr>
          <a:ln w="3175">
            <a:solidFill>
              <a:srgbClr val="000000"/>
            </a:solidFill>
          </a:ln>
        </c:spPr>
        <c:crossAx val="55887255"/>
        <c:crosses val="autoZero"/>
        <c:auto val="0"/>
        <c:lblOffset val="100"/>
        <c:tickLblSkip val="1"/>
        <c:noMultiLvlLbl val="0"/>
      </c:catAx>
      <c:valAx>
        <c:axId val="55887255"/>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812583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輸入</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'[2]北朝鮮総括表'!#REF!</c:f>
              <c:strCache>
                <c:ptCount val="1"/>
                <c:pt idx="0">
                  <c:v>0</c:v>
                </c:pt>
              </c:strCache>
            </c:strRef>
          </c:cat>
          <c:val>
            <c:numRef>
              <c:f>'[2]北朝鮮総括表'!#REF!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'[2]北朝鮮総括表'!#REF!</c:f>
              <c:strCache>
                <c:ptCount val="1"/>
                <c:pt idx="0">
                  <c:v>0</c:v>
                </c:pt>
              </c:strCache>
            </c:strRef>
          </c:cat>
          <c:val>
            <c:numRef>
              <c:f>'[2]北朝鮮総括表'!#REF!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'[2]北朝鮮総括表'!#REF!</c:f>
              <c:strCache>
                <c:ptCount val="1"/>
                <c:pt idx="0">
                  <c:v>0</c:v>
                </c:pt>
              </c:strCache>
            </c:strRef>
          </c:cat>
          <c:val>
            <c:numRef>
              <c:f>'[2]北朝鮮総括表'!#REF!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10117660"/>
        <c:axId val="24976685"/>
      </c:lineChart>
      <c:catAx>
        <c:axId val="10117660"/>
        <c:scaling>
          <c:orientation val="minMax"/>
        </c:scaling>
        <c:axPos val="b"/>
        <c:delete val="0"/>
        <c:numFmt formatCode="General" sourceLinked="1"/>
        <c:majorTickMark val="in"/>
        <c:minorTickMark val="none"/>
        <c:tickLblPos val="nextTo"/>
        <c:spPr>
          <a:ln w="3175">
            <a:solidFill>
              <a:srgbClr val="000000"/>
            </a:solidFill>
          </a:ln>
        </c:spPr>
        <c:crossAx val="24976685"/>
        <c:crosses val="autoZero"/>
        <c:auto val="0"/>
        <c:lblOffset val="100"/>
        <c:tickLblSkip val="1"/>
        <c:noMultiLvlLbl val="0"/>
      </c:catAx>
      <c:valAx>
        <c:axId val="24976685"/>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011766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対中国</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axId val="53235226"/>
        <c:axId val="317683"/>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axId val="9212808"/>
        <c:axId val="65844841"/>
      </c:lineChart>
      <c:catAx>
        <c:axId val="53235226"/>
        <c:scaling>
          <c:orientation val="minMax"/>
        </c:scaling>
        <c:axPos val="b"/>
        <c:delete val="0"/>
        <c:numFmt formatCode="General" sourceLinked="1"/>
        <c:majorTickMark val="in"/>
        <c:minorTickMark val="none"/>
        <c:tickLblPos val="nextTo"/>
        <c:spPr>
          <a:ln w="3175">
            <a:solidFill>
              <a:srgbClr val="000000"/>
            </a:solidFill>
          </a:ln>
        </c:spPr>
        <c:crossAx val="317683"/>
        <c:crosses val="autoZero"/>
        <c:auto val="0"/>
        <c:lblOffset val="100"/>
        <c:tickLblSkip val="1"/>
        <c:noMultiLvlLbl val="0"/>
      </c:catAx>
      <c:valAx>
        <c:axId val="317683"/>
        <c:scaling>
          <c:orientation val="minMax"/>
          <c:max val="3000"/>
        </c:scaling>
        <c:axPos val="l"/>
        <c:delete val="0"/>
        <c:numFmt formatCode="General" sourceLinked="1"/>
        <c:majorTickMark val="in"/>
        <c:minorTickMark val="none"/>
        <c:tickLblPos val="nextTo"/>
        <c:spPr>
          <a:ln w="3175">
            <a:solidFill>
              <a:srgbClr val="000000"/>
            </a:solidFill>
          </a:ln>
        </c:spPr>
        <c:crossAx val="53235226"/>
        <c:crossesAt val="1"/>
        <c:crossBetween val="between"/>
        <c:dispUnits/>
      </c:valAx>
      <c:catAx>
        <c:axId val="9212808"/>
        <c:scaling>
          <c:orientation val="minMax"/>
        </c:scaling>
        <c:axPos val="b"/>
        <c:delete val="1"/>
        <c:majorTickMark val="out"/>
        <c:minorTickMark val="none"/>
        <c:tickLblPos val="nextTo"/>
        <c:crossAx val="65844841"/>
        <c:crosses val="autoZero"/>
        <c:auto val="0"/>
        <c:lblOffset val="100"/>
        <c:tickLblSkip val="1"/>
        <c:noMultiLvlLbl val="0"/>
      </c:catAx>
      <c:valAx>
        <c:axId val="65844841"/>
        <c:scaling>
          <c:orientation val="minMax"/>
        </c:scaling>
        <c:axPos val="l"/>
        <c:delete val="1"/>
        <c:majorTickMark val="out"/>
        <c:minorTickMark val="none"/>
        <c:tickLblPos val="nextTo"/>
        <c:crossAx val="921280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対ロシア</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axId val="30452198"/>
        <c:axId val="10698511"/>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axId val="41821364"/>
        <c:axId val="4860005"/>
      </c:lineChart>
      <c:catAx>
        <c:axId val="30452198"/>
        <c:scaling>
          <c:orientation val="minMax"/>
        </c:scaling>
        <c:axPos val="b"/>
        <c:delete val="0"/>
        <c:numFmt formatCode="General" sourceLinked="1"/>
        <c:majorTickMark val="in"/>
        <c:minorTickMark val="none"/>
        <c:tickLblPos val="nextTo"/>
        <c:spPr>
          <a:ln w="3175">
            <a:solidFill>
              <a:srgbClr val="000000"/>
            </a:solidFill>
          </a:ln>
        </c:spPr>
        <c:crossAx val="10698511"/>
        <c:crosses val="autoZero"/>
        <c:auto val="0"/>
        <c:lblOffset val="100"/>
        <c:tickLblSkip val="1"/>
        <c:noMultiLvlLbl val="0"/>
      </c:catAx>
      <c:valAx>
        <c:axId val="10698511"/>
        <c:scaling>
          <c:orientation val="minMax"/>
        </c:scaling>
        <c:axPos val="l"/>
        <c:delete val="0"/>
        <c:numFmt formatCode="General" sourceLinked="1"/>
        <c:majorTickMark val="in"/>
        <c:minorTickMark val="none"/>
        <c:tickLblPos val="nextTo"/>
        <c:spPr>
          <a:ln w="3175">
            <a:solidFill>
              <a:srgbClr val="000000"/>
            </a:solidFill>
          </a:ln>
        </c:spPr>
        <c:crossAx val="30452198"/>
        <c:crossesAt val="1"/>
        <c:crossBetween val="between"/>
        <c:dispUnits/>
      </c:valAx>
      <c:catAx>
        <c:axId val="41821364"/>
        <c:scaling>
          <c:orientation val="minMax"/>
        </c:scaling>
        <c:axPos val="b"/>
        <c:delete val="1"/>
        <c:majorTickMark val="out"/>
        <c:minorTickMark val="none"/>
        <c:tickLblPos val="nextTo"/>
        <c:crossAx val="4860005"/>
        <c:crosses val="autoZero"/>
        <c:auto val="0"/>
        <c:lblOffset val="100"/>
        <c:tickLblSkip val="1"/>
        <c:noMultiLvlLbl val="0"/>
      </c:catAx>
      <c:valAx>
        <c:axId val="4860005"/>
        <c:scaling>
          <c:orientation val="minMax"/>
        </c:scaling>
        <c:axPos val="l"/>
        <c:delete val="1"/>
        <c:majorTickMark val="out"/>
        <c:minorTickMark val="none"/>
        <c:tickLblPos val="nextTo"/>
        <c:crossAx val="4182136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対日本</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axId val="6722418"/>
        <c:axId val="60732395"/>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axId val="16408992"/>
        <c:axId val="6098721"/>
      </c:lineChart>
      <c:catAx>
        <c:axId val="6722418"/>
        <c:scaling>
          <c:orientation val="minMax"/>
        </c:scaling>
        <c:axPos val="b"/>
        <c:delete val="0"/>
        <c:numFmt formatCode="General" sourceLinked="1"/>
        <c:majorTickMark val="in"/>
        <c:minorTickMark val="none"/>
        <c:tickLblPos val="nextTo"/>
        <c:spPr>
          <a:ln w="3175">
            <a:solidFill>
              <a:srgbClr val="000000"/>
            </a:solidFill>
          </a:ln>
        </c:spPr>
        <c:crossAx val="60732395"/>
        <c:crosses val="autoZero"/>
        <c:auto val="0"/>
        <c:lblOffset val="100"/>
        <c:tickLblSkip val="1"/>
        <c:noMultiLvlLbl val="0"/>
      </c:catAx>
      <c:valAx>
        <c:axId val="60732395"/>
        <c:scaling>
          <c:orientation val="minMax"/>
          <c:max val="3000"/>
        </c:scaling>
        <c:axPos val="l"/>
        <c:delete val="0"/>
        <c:numFmt formatCode="General" sourceLinked="1"/>
        <c:majorTickMark val="in"/>
        <c:minorTickMark val="none"/>
        <c:tickLblPos val="nextTo"/>
        <c:spPr>
          <a:ln w="3175">
            <a:solidFill>
              <a:srgbClr val="000000"/>
            </a:solidFill>
          </a:ln>
        </c:spPr>
        <c:crossAx val="6722418"/>
        <c:crossesAt val="1"/>
        <c:crossBetween val="between"/>
        <c:dispUnits/>
      </c:valAx>
      <c:catAx>
        <c:axId val="16408992"/>
        <c:scaling>
          <c:orientation val="minMax"/>
        </c:scaling>
        <c:axPos val="b"/>
        <c:delete val="1"/>
        <c:majorTickMark val="out"/>
        <c:minorTickMark val="none"/>
        <c:tickLblPos val="nextTo"/>
        <c:crossAx val="6098721"/>
        <c:crosses val="autoZero"/>
        <c:auto val="0"/>
        <c:lblOffset val="100"/>
        <c:tickLblSkip val="1"/>
        <c:noMultiLvlLbl val="0"/>
      </c:catAx>
      <c:valAx>
        <c:axId val="6098721"/>
        <c:scaling>
          <c:orientation val="minMax"/>
        </c:scaling>
        <c:axPos val="l"/>
        <c:delete val="1"/>
        <c:majorTickMark val="out"/>
        <c:minorTickMark val="none"/>
        <c:tickLblPos val="nextTo"/>
        <c:crossAx val="1640899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58</xdr:row>
      <xdr:rowOff>0</xdr:rowOff>
    </xdr:from>
    <xdr:to>
      <xdr:col>6</xdr:col>
      <xdr:colOff>0</xdr:colOff>
      <xdr:row>58</xdr:row>
      <xdr:rowOff>0</xdr:rowOff>
    </xdr:to>
    <xdr:graphicFrame>
      <xdr:nvGraphicFramePr>
        <xdr:cNvPr id="1" name="Chart 1"/>
        <xdr:cNvGraphicFramePr/>
      </xdr:nvGraphicFramePr>
      <xdr:xfrm>
        <a:off x="3257550" y="11410950"/>
        <a:ext cx="790575"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58</xdr:row>
      <xdr:rowOff>0</xdr:rowOff>
    </xdr:from>
    <xdr:to>
      <xdr:col>6</xdr:col>
      <xdr:colOff>0</xdr:colOff>
      <xdr:row>58</xdr:row>
      <xdr:rowOff>0</xdr:rowOff>
    </xdr:to>
    <xdr:graphicFrame>
      <xdr:nvGraphicFramePr>
        <xdr:cNvPr id="2" name="Chart 2"/>
        <xdr:cNvGraphicFramePr/>
      </xdr:nvGraphicFramePr>
      <xdr:xfrm>
        <a:off x="885825" y="11410950"/>
        <a:ext cx="3162300" cy="0"/>
      </xdr:xfrm>
      <a:graphic>
        <a:graphicData uri="http://schemas.openxmlformats.org/drawingml/2006/chart">
          <c:chart xmlns:c="http://schemas.openxmlformats.org/drawingml/2006/chart" r:id="rId2"/>
        </a:graphicData>
      </a:graphic>
    </xdr:graphicFrame>
    <xdr:clientData/>
  </xdr:twoCellAnchor>
  <xdr:twoCellAnchor>
    <xdr:from>
      <xdr:col>4</xdr:col>
      <xdr:colOff>590550</xdr:colOff>
      <xdr:row>58</xdr:row>
      <xdr:rowOff>0</xdr:rowOff>
    </xdr:from>
    <xdr:to>
      <xdr:col>6</xdr:col>
      <xdr:colOff>0</xdr:colOff>
      <xdr:row>58</xdr:row>
      <xdr:rowOff>0</xdr:rowOff>
    </xdr:to>
    <xdr:graphicFrame>
      <xdr:nvGraphicFramePr>
        <xdr:cNvPr id="3" name="Chart 3"/>
        <xdr:cNvGraphicFramePr/>
      </xdr:nvGraphicFramePr>
      <xdr:xfrm>
        <a:off x="2905125" y="11410950"/>
        <a:ext cx="1143000" cy="0"/>
      </xdr:xfrm>
      <a:graphic>
        <a:graphicData uri="http://schemas.openxmlformats.org/drawingml/2006/chart">
          <c:chart xmlns:c="http://schemas.openxmlformats.org/drawingml/2006/chart" r:id="rId3"/>
        </a:graphicData>
      </a:graphic>
    </xdr:graphicFrame>
    <xdr:clientData/>
  </xdr:twoCellAnchor>
  <xdr:twoCellAnchor>
    <xdr:from>
      <xdr:col>4</xdr:col>
      <xdr:colOff>161925</xdr:colOff>
      <xdr:row>58</xdr:row>
      <xdr:rowOff>0</xdr:rowOff>
    </xdr:from>
    <xdr:to>
      <xdr:col>6</xdr:col>
      <xdr:colOff>0</xdr:colOff>
      <xdr:row>58</xdr:row>
      <xdr:rowOff>0</xdr:rowOff>
    </xdr:to>
    <xdr:graphicFrame>
      <xdr:nvGraphicFramePr>
        <xdr:cNvPr id="4" name="Chart 4"/>
        <xdr:cNvGraphicFramePr/>
      </xdr:nvGraphicFramePr>
      <xdr:xfrm>
        <a:off x="2476500" y="11410950"/>
        <a:ext cx="1571625" cy="0"/>
      </xdr:xfrm>
      <a:graphic>
        <a:graphicData uri="http://schemas.openxmlformats.org/drawingml/2006/chart">
          <c:chart xmlns:c="http://schemas.openxmlformats.org/drawingml/2006/chart" r:id="rId4"/>
        </a:graphicData>
      </a:graphic>
    </xdr:graphicFrame>
    <xdr:clientData/>
  </xdr:twoCellAnchor>
  <xdr:twoCellAnchor>
    <xdr:from>
      <xdr:col>4</xdr:col>
      <xdr:colOff>523875</xdr:colOff>
      <xdr:row>58</xdr:row>
      <xdr:rowOff>0</xdr:rowOff>
    </xdr:from>
    <xdr:to>
      <xdr:col>6</xdr:col>
      <xdr:colOff>0</xdr:colOff>
      <xdr:row>58</xdr:row>
      <xdr:rowOff>0</xdr:rowOff>
    </xdr:to>
    <xdr:graphicFrame>
      <xdr:nvGraphicFramePr>
        <xdr:cNvPr id="5" name="Chart 5"/>
        <xdr:cNvGraphicFramePr/>
      </xdr:nvGraphicFramePr>
      <xdr:xfrm>
        <a:off x="2838450" y="11410950"/>
        <a:ext cx="1209675" cy="0"/>
      </xdr:xfrm>
      <a:graphic>
        <a:graphicData uri="http://schemas.openxmlformats.org/drawingml/2006/chart">
          <c:chart xmlns:c="http://schemas.openxmlformats.org/drawingml/2006/chart" r:id="rId5"/>
        </a:graphicData>
      </a:graphic>
    </xdr:graphicFrame>
    <xdr:clientData/>
  </xdr:twoCellAnchor>
  <xdr:twoCellAnchor>
    <xdr:from>
      <xdr:col>4</xdr:col>
      <xdr:colOff>647700</xdr:colOff>
      <xdr:row>58</xdr:row>
      <xdr:rowOff>0</xdr:rowOff>
    </xdr:from>
    <xdr:to>
      <xdr:col>6</xdr:col>
      <xdr:colOff>0</xdr:colOff>
      <xdr:row>58</xdr:row>
      <xdr:rowOff>0</xdr:rowOff>
    </xdr:to>
    <xdr:graphicFrame>
      <xdr:nvGraphicFramePr>
        <xdr:cNvPr id="6" name="Chart 6"/>
        <xdr:cNvGraphicFramePr/>
      </xdr:nvGraphicFramePr>
      <xdr:xfrm>
        <a:off x="2962275" y="11410950"/>
        <a:ext cx="1085850" cy="0"/>
      </xdr:xfrm>
      <a:graphic>
        <a:graphicData uri="http://schemas.openxmlformats.org/drawingml/2006/chart">
          <c:chart xmlns:c="http://schemas.openxmlformats.org/drawingml/2006/chart" r:id="rId6"/>
        </a:graphicData>
      </a:graphic>
    </xdr:graphicFrame>
    <xdr:clientData/>
  </xdr:twoCellAnchor>
  <xdr:twoCellAnchor>
    <xdr:from>
      <xdr:col>4</xdr:col>
      <xdr:colOff>123825</xdr:colOff>
      <xdr:row>58</xdr:row>
      <xdr:rowOff>0</xdr:rowOff>
    </xdr:from>
    <xdr:to>
      <xdr:col>6</xdr:col>
      <xdr:colOff>0</xdr:colOff>
      <xdr:row>58</xdr:row>
      <xdr:rowOff>0</xdr:rowOff>
    </xdr:to>
    <xdr:graphicFrame>
      <xdr:nvGraphicFramePr>
        <xdr:cNvPr id="7" name="Chart 7"/>
        <xdr:cNvGraphicFramePr/>
      </xdr:nvGraphicFramePr>
      <xdr:xfrm>
        <a:off x="2438400" y="11410950"/>
        <a:ext cx="1609725" cy="0"/>
      </xdr:xfrm>
      <a:graphic>
        <a:graphicData uri="http://schemas.openxmlformats.org/drawingml/2006/chart">
          <c:chart xmlns:c="http://schemas.openxmlformats.org/drawingml/2006/chart" r:id="rId7"/>
        </a:graphicData>
      </a:graphic>
    </xdr:graphicFrame>
    <xdr:clientData/>
  </xdr:twoCellAnchor>
  <xdr:twoCellAnchor>
    <xdr:from>
      <xdr:col>4</xdr:col>
      <xdr:colOff>161925</xdr:colOff>
      <xdr:row>58</xdr:row>
      <xdr:rowOff>0</xdr:rowOff>
    </xdr:from>
    <xdr:to>
      <xdr:col>6</xdr:col>
      <xdr:colOff>0</xdr:colOff>
      <xdr:row>58</xdr:row>
      <xdr:rowOff>0</xdr:rowOff>
    </xdr:to>
    <xdr:graphicFrame>
      <xdr:nvGraphicFramePr>
        <xdr:cNvPr id="8" name="Chart 8"/>
        <xdr:cNvGraphicFramePr/>
      </xdr:nvGraphicFramePr>
      <xdr:xfrm>
        <a:off x="2476500" y="11410950"/>
        <a:ext cx="1571625" cy="0"/>
      </xdr:xfrm>
      <a:graphic>
        <a:graphicData uri="http://schemas.openxmlformats.org/drawingml/2006/chart">
          <c:chart xmlns:c="http://schemas.openxmlformats.org/drawingml/2006/chart" r:id="rId8"/>
        </a:graphicData>
      </a:graphic>
    </xdr:graphicFrame>
    <xdr:clientData/>
  </xdr:twoCellAnchor>
  <xdr:twoCellAnchor>
    <xdr:from>
      <xdr:col>4</xdr:col>
      <xdr:colOff>447675</xdr:colOff>
      <xdr:row>58</xdr:row>
      <xdr:rowOff>0</xdr:rowOff>
    </xdr:from>
    <xdr:to>
      <xdr:col>6</xdr:col>
      <xdr:colOff>0</xdr:colOff>
      <xdr:row>58</xdr:row>
      <xdr:rowOff>0</xdr:rowOff>
    </xdr:to>
    <xdr:graphicFrame>
      <xdr:nvGraphicFramePr>
        <xdr:cNvPr id="9" name="Chart 9"/>
        <xdr:cNvGraphicFramePr/>
      </xdr:nvGraphicFramePr>
      <xdr:xfrm>
        <a:off x="2762250" y="11410950"/>
        <a:ext cx="1285875" cy="0"/>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58</xdr:row>
      <xdr:rowOff>0</xdr:rowOff>
    </xdr:from>
    <xdr:to>
      <xdr:col>6</xdr:col>
      <xdr:colOff>0</xdr:colOff>
      <xdr:row>58</xdr:row>
      <xdr:rowOff>0</xdr:rowOff>
    </xdr:to>
    <xdr:graphicFrame>
      <xdr:nvGraphicFramePr>
        <xdr:cNvPr id="10" name="Chart 10"/>
        <xdr:cNvGraphicFramePr/>
      </xdr:nvGraphicFramePr>
      <xdr:xfrm>
        <a:off x="3028950" y="11410950"/>
        <a:ext cx="1019175" cy="0"/>
      </xdr:xfrm>
      <a:graphic>
        <a:graphicData uri="http://schemas.openxmlformats.org/drawingml/2006/chart">
          <c:chart xmlns:c="http://schemas.openxmlformats.org/drawingml/2006/chart" r:id="rId10"/>
        </a:graphicData>
      </a:graphic>
    </xdr:graphicFrame>
    <xdr:clientData/>
  </xdr:twoCellAnchor>
  <xdr:twoCellAnchor>
    <xdr:from>
      <xdr:col>1</xdr:col>
      <xdr:colOff>28575</xdr:colOff>
      <xdr:row>58</xdr:row>
      <xdr:rowOff>0</xdr:rowOff>
    </xdr:from>
    <xdr:to>
      <xdr:col>6</xdr:col>
      <xdr:colOff>0</xdr:colOff>
      <xdr:row>58</xdr:row>
      <xdr:rowOff>0</xdr:rowOff>
    </xdr:to>
    <xdr:graphicFrame>
      <xdr:nvGraphicFramePr>
        <xdr:cNvPr id="11" name="Chart 11"/>
        <xdr:cNvGraphicFramePr/>
      </xdr:nvGraphicFramePr>
      <xdr:xfrm>
        <a:off x="409575" y="11410950"/>
        <a:ext cx="3638550" cy="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58</xdr:row>
      <xdr:rowOff>0</xdr:rowOff>
    </xdr:from>
    <xdr:to>
      <xdr:col>6</xdr:col>
      <xdr:colOff>0</xdr:colOff>
      <xdr:row>58</xdr:row>
      <xdr:rowOff>0</xdr:rowOff>
    </xdr:to>
    <xdr:graphicFrame>
      <xdr:nvGraphicFramePr>
        <xdr:cNvPr id="12" name="Chart 12"/>
        <xdr:cNvGraphicFramePr/>
      </xdr:nvGraphicFramePr>
      <xdr:xfrm>
        <a:off x="3257550" y="11410950"/>
        <a:ext cx="790575" cy="0"/>
      </xdr:xfrm>
      <a:graphic>
        <a:graphicData uri="http://schemas.openxmlformats.org/drawingml/2006/chart">
          <c:chart xmlns:c="http://schemas.openxmlformats.org/drawingml/2006/chart" r:id="rId12"/>
        </a:graphicData>
      </a:graphic>
    </xdr:graphicFrame>
    <xdr:clientData/>
  </xdr:twoCellAnchor>
  <xdr:twoCellAnchor>
    <xdr:from>
      <xdr:col>2</xdr:col>
      <xdr:colOff>0</xdr:colOff>
      <xdr:row>58</xdr:row>
      <xdr:rowOff>0</xdr:rowOff>
    </xdr:from>
    <xdr:to>
      <xdr:col>6</xdr:col>
      <xdr:colOff>0</xdr:colOff>
      <xdr:row>58</xdr:row>
      <xdr:rowOff>0</xdr:rowOff>
    </xdr:to>
    <xdr:graphicFrame>
      <xdr:nvGraphicFramePr>
        <xdr:cNvPr id="13" name="Chart 13"/>
        <xdr:cNvGraphicFramePr/>
      </xdr:nvGraphicFramePr>
      <xdr:xfrm>
        <a:off x="885825" y="11410950"/>
        <a:ext cx="3162300" cy="0"/>
      </xdr:xfrm>
      <a:graphic>
        <a:graphicData uri="http://schemas.openxmlformats.org/drawingml/2006/chart">
          <c:chart xmlns:c="http://schemas.openxmlformats.org/drawingml/2006/chart" r:id="rId13"/>
        </a:graphicData>
      </a:graphic>
    </xdr:graphicFrame>
    <xdr:clientData/>
  </xdr:twoCellAnchor>
  <xdr:twoCellAnchor>
    <xdr:from>
      <xdr:col>4</xdr:col>
      <xdr:colOff>590550</xdr:colOff>
      <xdr:row>58</xdr:row>
      <xdr:rowOff>0</xdr:rowOff>
    </xdr:from>
    <xdr:to>
      <xdr:col>6</xdr:col>
      <xdr:colOff>0</xdr:colOff>
      <xdr:row>58</xdr:row>
      <xdr:rowOff>0</xdr:rowOff>
    </xdr:to>
    <xdr:graphicFrame>
      <xdr:nvGraphicFramePr>
        <xdr:cNvPr id="14" name="Chart 14"/>
        <xdr:cNvGraphicFramePr/>
      </xdr:nvGraphicFramePr>
      <xdr:xfrm>
        <a:off x="2905125" y="11410950"/>
        <a:ext cx="1143000" cy="0"/>
      </xdr:xfrm>
      <a:graphic>
        <a:graphicData uri="http://schemas.openxmlformats.org/drawingml/2006/chart">
          <c:chart xmlns:c="http://schemas.openxmlformats.org/drawingml/2006/chart" r:id="rId14"/>
        </a:graphicData>
      </a:graphic>
    </xdr:graphicFrame>
    <xdr:clientData/>
  </xdr:twoCellAnchor>
  <xdr:twoCellAnchor>
    <xdr:from>
      <xdr:col>4</xdr:col>
      <xdr:colOff>161925</xdr:colOff>
      <xdr:row>58</xdr:row>
      <xdr:rowOff>0</xdr:rowOff>
    </xdr:from>
    <xdr:to>
      <xdr:col>6</xdr:col>
      <xdr:colOff>0</xdr:colOff>
      <xdr:row>58</xdr:row>
      <xdr:rowOff>0</xdr:rowOff>
    </xdr:to>
    <xdr:graphicFrame>
      <xdr:nvGraphicFramePr>
        <xdr:cNvPr id="15" name="Chart 15"/>
        <xdr:cNvGraphicFramePr/>
      </xdr:nvGraphicFramePr>
      <xdr:xfrm>
        <a:off x="2476500" y="11410950"/>
        <a:ext cx="1571625" cy="0"/>
      </xdr:xfrm>
      <a:graphic>
        <a:graphicData uri="http://schemas.openxmlformats.org/drawingml/2006/chart">
          <c:chart xmlns:c="http://schemas.openxmlformats.org/drawingml/2006/chart" r:id="rId15"/>
        </a:graphicData>
      </a:graphic>
    </xdr:graphicFrame>
    <xdr:clientData/>
  </xdr:twoCellAnchor>
  <xdr:twoCellAnchor>
    <xdr:from>
      <xdr:col>4</xdr:col>
      <xdr:colOff>523875</xdr:colOff>
      <xdr:row>58</xdr:row>
      <xdr:rowOff>0</xdr:rowOff>
    </xdr:from>
    <xdr:to>
      <xdr:col>6</xdr:col>
      <xdr:colOff>0</xdr:colOff>
      <xdr:row>58</xdr:row>
      <xdr:rowOff>0</xdr:rowOff>
    </xdr:to>
    <xdr:graphicFrame>
      <xdr:nvGraphicFramePr>
        <xdr:cNvPr id="16" name="Chart 16"/>
        <xdr:cNvGraphicFramePr/>
      </xdr:nvGraphicFramePr>
      <xdr:xfrm>
        <a:off x="2838450" y="11410950"/>
        <a:ext cx="1209675" cy="0"/>
      </xdr:xfrm>
      <a:graphic>
        <a:graphicData uri="http://schemas.openxmlformats.org/drawingml/2006/chart">
          <c:chart xmlns:c="http://schemas.openxmlformats.org/drawingml/2006/chart" r:id="rId16"/>
        </a:graphicData>
      </a:graphic>
    </xdr:graphicFrame>
    <xdr:clientData/>
  </xdr:twoCellAnchor>
  <xdr:twoCellAnchor>
    <xdr:from>
      <xdr:col>4</xdr:col>
      <xdr:colOff>647700</xdr:colOff>
      <xdr:row>58</xdr:row>
      <xdr:rowOff>0</xdr:rowOff>
    </xdr:from>
    <xdr:to>
      <xdr:col>6</xdr:col>
      <xdr:colOff>0</xdr:colOff>
      <xdr:row>58</xdr:row>
      <xdr:rowOff>0</xdr:rowOff>
    </xdr:to>
    <xdr:graphicFrame>
      <xdr:nvGraphicFramePr>
        <xdr:cNvPr id="17" name="Chart 17"/>
        <xdr:cNvGraphicFramePr/>
      </xdr:nvGraphicFramePr>
      <xdr:xfrm>
        <a:off x="2962275" y="11410950"/>
        <a:ext cx="1085850" cy="0"/>
      </xdr:xfrm>
      <a:graphic>
        <a:graphicData uri="http://schemas.openxmlformats.org/drawingml/2006/chart">
          <c:chart xmlns:c="http://schemas.openxmlformats.org/drawingml/2006/chart" r:id="rId17"/>
        </a:graphicData>
      </a:graphic>
    </xdr:graphicFrame>
    <xdr:clientData/>
  </xdr:twoCellAnchor>
  <xdr:twoCellAnchor>
    <xdr:from>
      <xdr:col>4</xdr:col>
      <xdr:colOff>123825</xdr:colOff>
      <xdr:row>58</xdr:row>
      <xdr:rowOff>0</xdr:rowOff>
    </xdr:from>
    <xdr:to>
      <xdr:col>6</xdr:col>
      <xdr:colOff>0</xdr:colOff>
      <xdr:row>58</xdr:row>
      <xdr:rowOff>0</xdr:rowOff>
    </xdr:to>
    <xdr:graphicFrame>
      <xdr:nvGraphicFramePr>
        <xdr:cNvPr id="18" name="Chart 18"/>
        <xdr:cNvGraphicFramePr/>
      </xdr:nvGraphicFramePr>
      <xdr:xfrm>
        <a:off x="2438400" y="11410950"/>
        <a:ext cx="1609725" cy="0"/>
      </xdr:xfrm>
      <a:graphic>
        <a:graphicData uri="http://schemas.openxmlformats.org/drawingml/2006/chart">
          <c:chart xmlns:c="http://schemas.openxmlformats.org/drawingml/2006/chart" r:id="rId18"/>
        </a:graphicData>
      </a:graphic>
    </xdr:graphicFrame>
    <xdr:clientData/>
  </xdr:twoCellAnchor>
  <xdr:twoCellAnchor>
    <xdr:from>
      <xdr:col>4</xdr:col>
      <xdr:colOff>161925</xdr:colOff>
      <xdr:row>58</xdr:row>
      <xdr:rowOff>0</xdr:rowOff>
    </xdr:from>
    <xdr:to>
      <xdr:col>6</xdr:col>
      <xdr:colOff>0</xdr:colOff>
      <xdr:row>58</xdr:row>
      <xdr:rowOff>0</xdr:rowOff>
    </xdr:to>
    <xdr:graphicFrame>
      <xdr:nvGraphicFramePr>
        <xdr:cNvPr id="19" name="Chart 19"/>
        <xdr:cNvGraphicFramePr/>
      </xdr:nvGraphicFramePr>
      <xdr:xfrm>
        <a:off x="2476500" y="11410950"/>
        <a:ext cx="1571625" cy="0"/>
      </xdr:xfrm>
      <a:graphic>
        <a:graphicData uri="http://schemas.openxmlformats.org/drawingml/2006/chart">
          <c:chart xmlns:c="http://schemas.openxmlformats.org/drawingml/2006/chart" r:id="rId19"/>
        </a:graphicData>
      </a:graphic>
    </xdr:graphicFrame>
    <xdr:clientData/>
  </xdr:twoCellAnchor>
  <xdr:twoCellAnchor>
    <xdr:from>
      <xdr:col>4</xdr:col>
      <xdr:colOff>447675</xdr:colOff>
      <xdr:row>58</xdr:row>
      <xdr:rowOff>0</xdr:rowOff>
    </xdr:from>
    <xdr:to>
      <xdr:col>6</xdr:col>
      <xdr:colOff>0</xdr:colOff>
      <xdr:row>58</xdr:row>
      <xdr:rowOff>0</xdr:rowOff>
    </xdr:to>
    <xdr:graphicFrame>
      <xdr:nvGraphicFramePr>
        <xdr:cNvPr id="20" name="Chart 20"/>
        <xdr:cNvGraphicFramePr/>
      </xdr:nvGraphicFramePr>
      <xdr:xfrm>
        <a:off x="2762250" y="11410950"/>
        <a:ext cx="1285875" cy="0"/>
      </xdr:xfrm>
      <a:graphic>
        <a:graphicData uri="http://schemas.openxmlformats.org/drawingml/2006/chart">
          <c:chart xmlns:c="http://schemas.openxmlformats.org/drawingml/2006/chart" r:id="rId20"/>
        </a:graphicData>
      </a:graphic>
    </xdr:graphicFrame>
    <xdr:clientData/>
  </xdr:twoCellAnchor>
  <xdr:twoCellAnchor>
    <xdr:from>
      <xdr:col>5</xdr:col>
      <xdr:colOff>0</xdr:colOff>
      <xdr:row>58</xdr:row>
      <xdr:rowOff>0</xdr:rowOff>
    </xdr:from>
    <xdr:to>
      <xdr:col>6</xdr:col>
      <xdr:colOff>0</xdr:colOff>
      <xdr:row>58</xdr:row>
      <xdr:rowOff>0</xdr:rowOff>
    </xdr:to>
    <xdr:graphicFrame>
      <xdr:nvGraphicFramePr>
        <xdr:cNvPr id="21" name="Chart 21"/>
        <xdr:cNvGraphicFramePr/>
      </xdr:nvGraphicFramePr>
      <xdr:xfrm>
        <a:off x="3028950" y="11410950"/>
        <a:ext cx="1019175" cy="0"/>
      </xdr:xfrm>
      <a:graphic>
        <a:graphicData uri="http://schemas.openxmlformats.org/drawingml/2006/chart">
          <c:chart xmlns:c="http://schemas.openxmlformats.org/drawingml/2006/chart" r:id="rId21"/>
        </a:graphicData>
      </a:graphic>
    </xdr:graphicFrame>
    <xdr:clientData/>
  </xdr:twoCellAnchor>
  <xdr:twoCellAnchor>
    <xdr:from>
      <xdr:col>1</xdr:col>
      <xdr:colOff>28575</xdr:colOff>
      <xdr:row>58</xdr:row>
      <xdr:rowOff>0</xdr:rowOff>
    </xdr:from>
    <xdr:to>
      <xdr:col>6</xdr:col>
      <xdr:colOff>0</xdr:colOff>
      <xdr:row>58</xdr:row>
      <xdr:rowOff>0</xdr:rowOff>
    </xdr:to>
    <xdr:graphicFrame>
      <xdr:nvGraphicFramePr>
        <xdr:cNvPr id="22" name="Chart 22"/>
        <xdr:cNvGraphicFramePr/>
      </xdr:nvGraphicFramePr>
      <xdr:xfrm>
        <a:off x="409575" y="11410950"/>
        <a:ext cx="3638550" cy="0"/>
      </xdr:xfrm>
      <a:graphic>
        <a:graphicData uri="http://schemas.openxmlformats.org/drawingml/2006/chart">
          <c:chart xmlns:c="http://schemas.openxmlformats.org/drawingml/2006/chart" r:id="rId2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keconomy\&#30333;&#26360;&#21271;&#26397;&#39854;\E7A7E000"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keconomy\&#30333;&#26360;&#21271;&#26397;&#39854;\&#21271;&#32207;&#25324;&#34920;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北朝鮮総括表"/>
      <sheetName val="旧ＤＢ1"/>
      <sheetName val="旧ＤＢ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北朝鮮総括表"/>
      <sheetName val="旧ＤＢ1"/>
      <sheetName val="旧Ｄ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7"/>
  <sheetViews>
    <sheetView tabSelected="1" zoomScale="110" zoomScaleNormal="110" zoomScaleSheetLayoutView="110"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C27" sqref="C27"/>
    </sheetView>
  </sheetViews>
  <sheetFormatPr defaultColWidth="7.875" defaultRowHeight="13.5"/>
  <cols>
    <col min="1" max="1" width="5.00390625" style="60" customWidth="1"/>
    <col min="2" max="2" width="6.625" style="2" customWidth="1"/>
    <col min="3" max="3" width="8.125" style="2" customWidth="1"/>
    <col min="4" max="4" width="10.625" style="2" customWidth="1"/>
    <col min="5" max="5" width="9.375" style="2" customWidth="1"/>
    <col min="6" max="6" width="13.375" style="2" customWidth="1"/>
    <col min="7" max="22" width="8.625" style="2" customWidth="1"/>
    <col min="23" max="23" width="9.375" style="2" bestFit="1" customWidth="1"/>
    <col min="24" max="24" width="9.375" style="2" customWidth="1"/>
    <col min="25" max="25" width="9.375" style="2" bestFit="1" customWidth="1"/>
    <col min="26" max="16384" width="7.875" style="2" customWidth="1"/>
  </cols>
  <sheetData>
    <row r="1" spans="1:4" ht="24" thickBot="1">
      <c r="A1" s="1" t="s">
        <v>3</v>
      </c>
      <c r="D1" s="3"/>
    </row>
    <row r="2" spans="1:25" ht="15.75" customHeight="1" thickBot="1">
      <c r="A2" s="4" t="s">
        <v>4</v>
      </c>
      <c r="B2" s="119" t="s">
        <v>5</v>
      </c>
      <c r="C2" s="120"/>
      <c r="D2" s="120"/>
      <c r="E2" s="121"/>
      <c r="F2" s="5" t="s">
        <v>6</v>
      </c>
      <c r="G2" s="65">
        <v>2001</v>
      </c>
      <c r="H2" s="65">
        <v>2002</v>
      </c>
      <c r="I2" s="65">
        <v>2003</v>
      </c>
      <c r="J2" s="65">
        <v>2004</v>
      </c>
      <c r="K2" s="65">
        <v>2005</v>
      </c>
      <c r="L2" s="65">
        <v>2006</v>
      </c>
      <c r="M2" s="65">
        <v>2007</v>
      </c>
      <c r="N2" s="65">
        <v>2008</v>
      </c>
      <c r="O2" s="65">
        <v>2009</v>
      </c>
      <c r="P2" s="65">
        <v>2010</v>
      </c>
      <c r="Q2" s="65">
        <v>2011</v>
      </c>
      <c r="R2" s="65">
        <v>2012</v>
      </c>
      <c r="S2" s="65">
        <v>2013</v>
      </c>
      <c r="T2" s="65">
        <v>2014</v>
      </c>
      <c r="U2" s="65">
        <v>2015</v>
      </c>
      <c r="V2" s="66">
        <v>2016</v>
      </c>
      <c r="W2" s="65">
        <v>2017</v>
      </c>
      <c r="X2" s="65">
        <v>2018</v>
      </c>
      <c r="Y2" s="67">
        <v>2019</v>
      </c>
    </row>
    <row r="3" spans="1:25" ht="15.75" customHeight="1">
      <c r="A3" s="71">
        <v>1</v>
      </c>
      <c r="B3" s="72" t="s">
        <v>7</v>
      </c>
      <c r="C3" s="73"/>
      <c r="D3" s="117"/>
      <c r="E3" s="118"/>
      <c r="F3" s="45" t="s">
        <v>8</v>
      </c>
      <c r="G3" s="48">
        <v>22253</v>
      </c>
      <c r="H3" s="48">
        <v>22369</v>
      </c>
      <c r="I3" s="48">
        <v>22522</v>
      </c>
      <c r="J3" s="48">
        <v>22709</v>
      </c>
      <c r="K3" s="74">
        <v>22928</v>
      </c>
      <c r="L3" s="74">
        <v>23079</v>
      </c>
      <c r="M3" s="74">
        <v>23200</v>
      </c>
      <c r="N3" s="74">
        <v>23200</v>
      </c>
      <c r="O3" s="74">
        <v>24062</v>
      </c>
      <c r="P3" s="74">
        <v>24187</v>
      </c>
      <c r="Q3" s="74">
        <v>24308</v>
      </c>
      <c r="R3" s="74">
        <v>24427</v>
      </c>
      <c r="S3" s="74">
        <v>24545</v>
      </c>
      <c r="T3" s="74">
        <v>24662</v>
      </c>
      <c r="U3" s="74">
        <v>24779</v>
      </c>
      <c r="V3" s="75">
        <v>24897</v>
      </c>
      <c r="W3" s="74">
        <v>25014</v>
      </c>
      <c r="X3" s="74">
        <v>25132</v>
      </c>
      <c r="Y3" s="76">
        <v>25250</v>
      </c>
    </row>
    <row r="4" spans="1:25" ht="15.75" customHeight="1">
      <c r="A4" s="86">
        <v>2</v>
      </c>
      <c r="B4" s="87" t="s">
        <v>9</v>
      </c>
      <c r="C4" s="88"/>
      <c r="D4" s="88"/>
      <c r="E4" s="89"/>
      <c r="F4" s="90" t="s">
        <v>10</v>
      </c>
      <c r="G4" s="91">
        <v>20287</v>
      </c>
      <c r="H4" s="91">
        <v>21330.7</v>
      </c>
      <c r="I4" s="91">
        <v>21946.6</v>
      </c>
      <c r="J4" s="91">
        <v>23767.1</v>
      </c>
      <c r="K4" s="92" t="s">
        <v>2</v>
      </c>
      <c r="L4" s="92">
        <v>24429.2</v>
      </c>
      <c r="M4" s="92">
        <v>24826.8</v>
      </c>
      <c r="N4" s="92">
        <v>27347.2</v>
      </c>
      <c r="O4" s="92">
        <v>28634.6</v>
      </c>
      <c r="P4" s="92">
        <v>30000</v>
      </c>
      <c r="Q4" s="92">
        <v>32400</v>
      </c>
      <c r="R4" s="92">
        <v>33500</v>
      </c>
      <c r="S4" s="92">
        <v>33800</v>
      </c>
      <c r="T4" s="92">
        <v>34200</v>
      </c>
      <c r="U4" s="92">
        <v>34500</v>
      </c>
      <c r="V4" s="93">
        <v>36400</v>
      </c>
      <c r="W4" s="92">
        <v>36600</v>
      </c>
      <c r="X4" s="92">
        <v>35900</v>
      </c>
      <c r="Y4" s="94">
        <v>35600</v>
      </c>
    </row>
    <row r="5" spans="1:25" s="10" customFormat="1" ht="15.75" customHeight="1">
      <c r="A5" s="77">
        <v>3</v>
      </c>
      <c r="B5" s="78" t="s">
        <v>11</v>
      </c>
      <c r="C5" s="79"/>
      <c r="D5" s="79"/>
      <c r="E5" s="80"/>
      <c r="F5" s="81" t="s">
        <v>12</v>
      </c>
      <c r="G5" s="82">
        <v>91.2</v>
      </c>
      <c r="H5" s="82">
        <v>95.4</v>
      </c>
      <c r="I5" s="82">
        <v>97.4</v>
      </c>
      <c r="J5" s="82">
        <v>104.7</v>
      </c>
      <c r="K5" s="83" t="s">
        <v>2</v>
      </c>
      <c r="L5" s="83">
        <v>105.8</v>
      </c>
      <c r="M5" s="83">
        <v>107</v>
      </c>
      <c r="N5" s="83">
        <v>117.4</v>
      </c>
      <c r="O5" s="83">
        <v>119</v>
      </c>
      <c r="P5" s="83">
        <v>124.2</v>
      </c>
      <c r="Q5" s="83">
        <v>133.4</v>
      </c>
      <c r="R5" s="83">
        <v>137.1</v>
      </c>
      <c r="S5" s="83">
        <v>137.9</v>
      </c>
      <c r="T5" s="83">
        <v>138.8</v>
      </c>
      <c r="U5" s="83">
        <v>139.3</v>
      </c>
      <c r="V5" s="84">
        <v>146.1</v>
      </c>
      <c r="W5" s="83">
        <v>146.4</v>
      </c>
      <c r="X5" s="83">
        <v>142.8</v>
      </c>
      <c r="Y5" s="85">
        <v>140.8</v>
      </c>
    </row>
    <row r="6" spans="1:25" ht="15.75" customHeight="1">
      <c r="A6" s="86">
        <v>4</v>
      </c>
      <c r="B6" s="87" t="s">
        <v>13</v>
      </c>
      <c r="C6" s="88"/>
      <c r="D6" s="88"/>
      <c r="E6" s="89"/>
      <c r="F6" s="90" t="s">
        <v>14</v>
      </c>
      <c r="G6" s="95">
        <v>3.8</v>
      </c>
      <c r="H6" s="95">
        <v>1.2</v>
      </c>
      <c r="I6" s="95">
        <v>1.8</v>
      </c>
      <c r="J6" s="95">
        <v>2.1</v>
      </c>
      <c r="K6" s="96">
        <v>3.8</v>
      </c>
      <c r="L6" s="96">
        <v>-1</v>
      </c>
      <c r="M6" s="96">
        <v>-1.2</v>
      </c>
      <c r="N6" s="96">
        <v>3.1</v>
      </c>
      <c r="O6" s="96">
        <v>-0.9</v>
      </c>
      <c r="P6" s="96">
        <v>-0.5</v>
      </c>
      <c r="Q6" s="96">
        <v>0.8</v>
      </c>
      <c r="R6" s="96">
        <v>1.3</v>
      </c>
      <c r="S6" s="96">
        <v>1.1</v>
      </c>
      <c r="T6" s="96">
        <v>1</v>
      </c>
      <c r="U6" s="96">
        <v>-1.1</v>
      </c>
      <c r="V6" s="97">
        <v>3.9</v>
      </c>
      <c r="W6" s="96">
        <v>-3.5</v>
      </c>
      <c r="X6" s="96">
        <v>-4.1</v>
      </c>
      <c r="Y6" s="98">
        <v>0.4</v>
      </c>
    </row>
    <row r="7" spans="1:25" ht="15.75" customHeight="1">
      <c r="A7" s="11">
        <v>5</v>
      </c>
      <c r="B7" s="6" t="s">
        <v>15</v>
      </c>
      <c r="C7" s="12"/>
      <c r="D7" s="13" t="s">
        <v>16</v>
      </c>
      <c r="E7" s="14" t="s">
        <v>17</v>
      </c>
      <c r="F7" s="122" t="s">
        <v>14</v>
      </c>
      <c r="G7" s="15">
        <v>30.4</v>
      </c>
      <c r="H7" s="15">
        <v>30.2</v>
      </c>
      <c r="I7" s="15">
        <v>27.2</v>
      </c>
      <c r="J7" s="15">
        <v>26.7</v>
      </c>
      <c r="K7" s="15">
        <v>25</v>
      </c>
      <c r="L7" s="15">
        <v>23.3</v>
      </c>
      <c r="M7" s="15">
        <v>21.2</v>
      </c>
      <c r="N7" s="15">
        <v>21.6</v>
      </c>
      <c r="O7" s="15">
        <v>20.9</v>
      </c>
      <c r="P7" s="15">
        <v>20.8</v>
      </c>
      <c r="Q7" s="15">
        <v>23.1</v>
      </c>
      <c r="R7" s="15">
        <v>23.4</v>
      </c>
      <c r="S7" s="15">
        <v>22.4</v>
      </c>
      <c r="T7" s="15">
        <v>21.8</v>
      </c>
      <c r="U7" s="15">
        <v>21.6</v>
      </c>
      <c r="V7" s="16">
        <v>21.7</v>
      </c>
      <c r="W7" s="15">
        <v>22.8</v>
      </c>
      <c r="X7" s="15">
        <v>23.3</v>
      </c>
      <c r="Y7" s="17">
        <v>21.2</v>
      </c>
    </row>
    <row r="8" spans="1:25" ht="15.75" customHeight="1">
      <c r="A8" s="11"/>
      <c r="B8" s="6" t="s">
        <v>18</v>
      </c>
      <c r="C8" s="12"/>
      <c r="D8" s="18"/>
      <c r="E8" s="19" t="s">
        <v>19</v>
      </c>
      <c r="F8" s="123"/>
      <c r="G8" s="20">
        <v>6.8</v>
      </c>
      <c r="H8" s="20">
        <v>4.2</v>
      </c>
      <c r="I8" s="20">
        <v>1.7</v>
      </c>
      <c r="J8" s="20">
        <v>4.1</v>
      </c>
      <c r="K8" s="20" t="s">
        <v>1</v>
      </c>
      <c r="L8" s="20">
        <v>-2.6</v>
      </c>
      <c r="M8" s="20">
        <v>-9.4</v>
      </c>
      <c r="N8" s="20">
        <v>8.2</v>
      </c>
      <c r="O8" s="20">
        <v>-1</v>
      </c>
      <c r="P8" s="20">
        <v>-2.1</v>
      </c>
      <c r="Q8" s="20">
        <v>5.3</v>
      </c>
      <c r="R8" s="20">
        <v>3.9</v>
      </c>
      <c r="S8" s="20">
        <v>1.9</v>
      </c>
      <c r="T8" s="20">
        <v>1.2</v>
      </c>
      <c r="U8" s="20">
        <v>-0.8</v>
      </c>
      <c r="V8" s="21">
        <v>2.5</v>
      </c>
      <c r="W8" s="20">
        <v>-1.3</v>
      </c>
      <c r="X8" s="20">
        <v>-1.8</v>
      </c>
      <c r="Y8" s="22">
        <v>1.4</v>
      </c>
    </row>
    <row r="9" spans="1:25" ht="15.75" customHeight="1">
      <c r="A9" s="11"/>
      <c r="B9" s="6"/>
      <c r="C9" s="12"/>
      <c r="D9" s="23" t="s">
        <v>20</v>
      </c>
      <c r="E9" s="24"/>
      <c r="F9" s="124" t="s">
        <v>65</v>
      </c>
      <c r="G9" s="15">
        <v>26</v>
      </c>
      <c r="H9" s="15">
        <v>25.8</v>
      </c>
      <c r="I9" s="15">
        <v>26.8</v>
      </c>
      <c r="J9" s="15">
        <v>27.2</v>
      </c>
      <c r="K9" s="15">
        <v>28.9</v>
      </c>
      <c r="L9" s="15">
        <v>29.6</v>
      </c>
      <c r="M9" s="15">
        <v>29.6</v>
      </c>
      <c r="N9" s="15">
        <v>34.6</v>
      </c>
      <c r="O9" s="15">
        <v>34.8</v>
      </c>
      <c r="P9" s="15">
        <v>36.3</v>
      </c>
      <c r="Q9" s="15">
        <v>36.5</v>
      </c>
      <c r="R9" s="15">
        <v>35.9</v>
      </c>
      <c r="S9" s="15">
        <v>35.7</v>
      </c>
      <c r="T9" s="15">
        <v>34.4</v>
      </c>
      <c r="U9" s="15">
        <v>32.7</v>
      </c>
      <c r="V9" s="16">
        <v>33.2</v>
      </c>
      <c r="W9" s="15">
        <f>W10+W12</f>
        <v>31.8</v>
      </c>
      <c r="X9" s="15">
        <v>29.4</v>
      </c>
      <c r="Y9" s="17">
        <v>29.6</v>
      </c>
    </row>
    <row r="10" spans="1:25" ht="15.75" customHeight="1">
      <c r="A10" s="11"/>
      <c r="B10" s="6"/>
      <c r="C10" s="12"/>
      <c r="D10" s="25" t="s">
        <v>21</v>
      </c>
      <c r="E10" s="14" t="s">
        <v>22</v>
      </c>
      <c r="F10" s="122"/>
      <c r="G10" s="15">
        <v>8</v>
      </c>
      <c r="H10" s="15">
        <v>7.8</v>
      </c>
      <c r="I10" s="15">
        <v>8.3</v>
      </c>
      <c r="J10" s="15">
        <v>8.7</v>
      </c>
      <c r="K10" s="15">
        <v>9.9</v>
      </c>
      <c r="L10" s="15">
        <v>10.2</v>
      </c>
      <c r="M10" s="15">
        <v>10.2</v>
      </c>
      <c r="N10" s="15">
        <v>12.1</v>
      </c>
      <c r="O10" s="15">
        <v>12.7</v>
      </c>
      <c r="P10" s="15">
        <v>14.4</v>
      </c>
      <c r="Q10" s="15">
        <v>14.6</v>
      </c>
      <c r="R10" s="15">
        <v>14</v>
      </c>
      <c r="S10" s="15">
        <v>13.6</v>
      </c>
      <c r="T10" s="15">
        <v>13.1</v>
      </c>
      <c r="U10" s="15">
        <v>12.2</v>
      </c>
      <c r="V10" s="16">
        <v>12.6</v>
      </c>
      <c r="W10" s="15">
        <v>11.7</v>
      </c>
      <c r="X10" s="15">
        <v>10.6</v>
      </c>
      <c r="Y10" s="17">
        <v>11</v>
      </c>
    </row>
    <row r="11" spans="1:25" ht="15.75" customHeight="1">
      <c r="A11" s="11"/>
      <c r="B11" s="6"/>
      <c r="C11" s="12"/>
      <c r="D11" s="26"/>
      <c r="E11" s="19" t="s">
        <v>23</v>
      </c>
      <c r="F11" s="123"/>
      <c r="G11" s="27">
        <v>4.8</v>
      </c>
      <c r="H11" s="27">
        <v>-3.8</v>
      </c>
      <c r="I11" s="27">
        <v>3.2</v>
      </c>
      <c r="J11" s="27">
        <v>2.5</v>
      </c>
      <c r="K11" s="27" t="s">
        <v>1</v>
      </c>
      <c r="L11" s="27">
        <v>1.9</v>
      </c>
      <c r="M11" s="27">
        <v>0.4</v>
      </c>
      <c r="N11" s="27">
        <v>2.4</v>
      </c>
      <c r="O11" s="27">
        <v>-0.9</v>
      </c>
      <c r="P11" s="27">
        <v>-0.2</v>
      </c>
      <c r="Q11" s="27">
        <v>0.9</v>
      </c>
      <c r="R11" s="27">
        <v>0.8</v>
      </c>
      <c r="S11" s="27">
        <v>2.1</v>
      </c>
      <c r="T11" s="27">
        <v>1.6</v>
      </c>
      <c r="U11" s="27">
        <v>-2.6</v>
      </c>
      <c r="V11" s="28">
        <v>8.4</v>
      </c>
      <c r="W11" s="27">
        <v>-11</v>
      </c>
      <c r="X11" s="27">
        <v>-17.8</v>
      </c>
      <c r="Y11" s="29">
        <v>-0.9</v>
      </c>
    </row>
    <row r="12" spans="1:25" ht="15.75" customHeight="1">
      <c r="A12" s="11"/>
      <c r="B12" s="6"/>
      <c r="C12" s="12"/>
      <c r="D12" s="25" t="s">
        <v>24</v>
      </c>
      <c r="E12" s="14" t="s">
        <v>22</v>
      </c>
      <c r="F12" s="124" t="s">
        <v>66</v>
      </c>
      <c r="G12" s="15">
        <v>18.1</v>
      </c>
      <c r="H12" s="15">
        <v>18</v>
      </c>
      <c r="I12" s="15">
        <v>18.5</v>
      </c>
      <c r="J12" s="15">
        <v>18.5</v>
      </c>
      <c r="K12" s="15">
        <v>19</v>
      </c>
      <c r="L12" s="15">
        <v>19.5</v>
      </c>
      <c r="M12" s="15">
        <v>19.5</v>
      </c>
      <c r="N12" s="15">
        <v>22.5</v>
      </c>
      <c r="O12" s="15">
        <v>22.1</v>
      </c>
      <c r="P12" s="15">
        <v>21.9</v>
      </c>
      <c r="Q12" s="15">
        <v>21.9</v>
      </c>
      <c r="R12" s="15">
        <v>21.9</v>
      </c>
      <c r="S12" s="15">
        <v>22.1</v>
      </c>
      <c r="T12" s="15">
        <v>21.3</v>
      </c>
      <c r="U12" s="15">
        <v>20.4</v>
      </c>
      <c r="V12" s="16">
        <v>20.6</v>
      </c>
      <c r="W12" s="15">
        <v>20.1</v>
      </c>
      <c r="X12" s="15">
        <v>18.8</v>
      </c>
      <c r="Y12" s="17">
        <v>18.7</v>
      </c>
    </row>
    <row r="13" spans="1:25" ht="15.75" customHeight="1">
      <c r="A13" s="11"/>
      <c r="B13" s="6"/>
      <c r="C13" s="12"/>
      <c r="D13" s="30"/>
      <c r="E13" s="19" t="s">
        <v>23</v>
      </c>
      <c r="F13" s="123"/>
      <c r="G13" s="15">
        <v>3.5</v>
      </c>
      <c r="H13" s="15">
        <v>-2</v>
      </c>
      <c r="I13" s="15">
        <v>2.6</v>
      </c>
      <c r="J13" s="15">
        <v>0.4</v>
      </c>
      <c r="K13" s="15" t="s">
        <v>1</v>
      </c>
      <c r="L13" s="15">
        <v>0.4</v>
      </c>
      <c r="M13" s="15">
        <v>0.8</v>
      </c>
      <c r="N13" s="15">
        <v>2.6</v>
      </c>
      <c r="O13" s="15">
        <v>-3</v>
      </c>
      <c r="P13" s="15">
        <v>-0.3</v>
      </c>
      <c r="Q13" s="15">
        <v>-3</v>
      </c>
      <c r="R13" s="15">
        <v>1.6</v>
      </c>
      <c r="S13" s="15">
        <v>1.1</v>
      </c>
      <c r="T13" s="15">
        <v>0.8</v>
      </c>
      <c r="U13" s="15">
        <v>-3.4</v>
      </c>
      <c r="V13" s="16">
        <v>4.8</v>
      </c>
      <c r="W13" s="15">
        <v>-6.9</v>
      </c>
      <c r="X13" s="15">
        <v>-9.1</v>
      </c>
      <c r="Y13" s="17">
        <v>-0.7</v>
      </c>
    </row>
    <row r="14" spans="1:26" ht="15.75" customHeight="1">
      <c r="A14" s="11"/>
      <c r="B14" s="6"/>
      <c r="C14" s="12"/>
      <c r="D14" s="31" t="s">
        <v>25</v>
      </c>
      <c r="E14" s="32"/>
      <c r="F14" s="124" t="s">
        <v>65</v>
      </c>
      <c r="G14" s="33">
        <v>43.6</v>
      </c>
      <c r="H14" s="33">
        <f>4.4+8+31.6</f>
        <v>44</v>
      </c>
      <c r="I14" s="33">
        <f>4.5+8.7+32.8</f>
        <v>46</v>
      </c>
      <c r="J14" s="33">
        <v>46</v>
      </c>
      <c r="K14" s="33">
        <f>K15+K17+K19</f>
        <v>46.1</v>
      </c>
      <c r="L14" s="33">
        <f>L15+L17+L19</f>
        <v>47.1</v>
      </c>
      <c r="M14" s="33">
        <f>M15+M17+M19</f>
        <v>47.5</v>
      </c>
      <c r="N14" s="33">
        <f>N15+N17+N19</f>
        <v>43.900000000000006</v>
      </c>
      <c r="O14" s="33">
        <v>44.2</v>
      </c>
      <c r="P14" s="33">
        <v>42.9</v>
      </c>
      <c r="Q14" s="33">
        <v>40.4</v>
      </c>
      <c r="R14" s="33">
        <v>40.9</v>
      </c>
      <c r="S14" s="33">
        <v>41.9</v>
      </c>
      <c r="T14" s="33">
        <v>43.8</v>
      </c>
      <c r="U14" s="33">
        <v>45.7</v>
      </c>
      <c r="V14" s="34">
        <v>45.1</v>
      </c>
      <c r="W14" s="33">
        <f>W15+W17+W19</f>
        <v>45.3</v>
      </c>
      <c r="X14" s="33">
        <f>X15+X17+X19</f>
        <v>47.3</v>
      </c>
      <c r="Y14" s="114">
        <f>Y15+Y17+Y19</f>
        <v>49.2</v>
      </c>
      <c r="Z14" s="35"/>
    </row>
    <row r="15" spans="1:25" ht="15.75" customHeight="1">
      <c r="A15" s="11"/>
      <c r="B15" s="6"/>
      <c r="C15" s="12"/>
      <c r="D15" s="6" t="s">
        <v>26</v>
      </c>
      <c r="E15" s="14" t="s">
        <v>17</v>
      </c>
      <c r="F15" s="122"/>
      <c r="G15" s="15">
        <v>4.8</v>
      </c>
      <c r="H15" s="15">
        <v>4.4</v>
      </c>
      <c r="I15" s="15">
        <v>4.5</v>
      </c>
      <c r="J15" s="15">
        <v>4.4</v>
      </c>
      <c r="K15" s="15">
        <v>4.3</v>
      </c>
      <c r="L15" s="15">
        <v>4.5</v>
      </c>
      <c r="M15" s="15">
        <v>4.6</v>
      </c>
      <c r="N15" s="15">
        <v>3.4</v>
      </c>
      <c r="O15" s="15">
        <v>4.1</v>
      </c>
      <c r="P15" s="15">
        <v>3.9</v>
      </c>
      <c r="Q15" s="15">
        <v>3.1</v>
      </c>
      <c r="R15" s="15">
        <v>3.5</v>
      </c>
      <c r="S15" s="15">
        <v>4.1</v>
      </c>
      <c r="T15" s="15">
        <v>4.3</v>
      </c>
      <c r="U15" s="15">
        <v>4.5</v>
      </c>
      <c r="V15" s="16">
        <v>5.2</v>
      </c>
      <c r="W15" s="15">
        <v>5</v>
      </c>
      <c r="X15" s="15">
        <v>5.4</v>
      </c>
      <c r="Y15" s="17">
        <v>5.4</v>
      </c>
    </row>
    <row r="16" spans="1:25" ht="15.75" customHeight="1">
      <c r="A16" s="11"/>
      <c r="B16" s="6"/>
      <c r="C16" s="12"/>
      <c r="D16" s="26" t="s">
        <v>27</v>
      </c>
      <c r="E16" s="19" t="s">
        <v>23</v>
      </c>
      <c r="F16" s="123"/>
      <c r="G16" s="27">
        <v>3.6</v>
      </c>
      <c r="H16" s="27">
        <v>-3.8</v>
      </c>
      <c r="I16" s="27">
        <v>4.2</v>
      </c>
      <c r="J16" s="27">
        <v>4.5</v>
      </c>
      <c r="K16" s="27" t="s">
        <v>1</v>
      </c>
      <c r="L16" s="27">
        <v>2.7</v>
      </c>
      <c r="M16" s="27">
        <v>4.8</v>
      </c>
      <c r="N16" s="27">
        <v>6</v>
      </c>
      <c r="O16" s="27">
        <v>0</v>
      </c>
      <c r="P16" s="27">
        <v>-0.8</v>
      </c>
      <c r="Q16" s="27">
        <v>-0.8</v>
      </c>
      <c r="R16" s="27">
        <v>1.6</v>
      </c>
      <c r="S16" s="27">
        <v>2.3</v>
      </c>
      <c r="T16" s="27">
        <v>-2.8</v>
      </c>
      <c r="U16" s="27">
        <v>-12.7</v>
      </c>
      <c r="V16" s="28">
        <v>22.3</v>
      </c>
      <c r="W16" s="27">
        <v>-2.9</v>
      </c>
      <c r="X16" s="27">
        <v>5.7</v>
      </c>
      <c r="Y16" s="29">
        <v>-4.2</v>
      </c>
    </row>
    <row r="17" spans="1:25" ht="15.75" customHeight="1">
      <c r="A17" s="11"/>
      <c r="B17" s="6"/>
      <c r="C17" s="12"/>
      <c r="D17" s="36" t="s">
        <v>28</v>
      </c>
      <c r="E17" s="14" t="s">
        <v>29</v>
      </c>
      <c r="F17" s="124" t="s">
        <v>65</v>
      </c>
      <c r="G17" s="15">
        <v>7</v>
      </c>
      <c r="H17" s="15">
        <v>8</v>
      </c>
      <c r="I17" s="15">
        <v>8.7</v>
      </c>
      <c r="J17" s="15">
        <v>9.3</v>
      </c>
      <c r="K17" s="15">
        <v>9.6</v>
      </c>
      <c r="L17" s="15">
        <v>9</v>
      </c>
      <c r="M17" s="15">
        <v>8.8</v>
      </c>
      <c r="N17" s="15">
        <v>8.3</v>
      </c>
      <c r="O17" s="15">
        <v>8</v>
      </c>
      <c r="P17" s="15">
        <v>8</v>
      </c>
      <c r="Q17" s="15">
        <v>7.9</v>
      </c>
      <c r="R17" s="15">
        <v>8</v>
      </c>
      <c r="S17" s="15">
        <v>7.8</v>
      </c>
      <c r="T17" s="15">
        <v>8.2</v>
      </c>
      <c r="U17" s="15">
        <v>9</v>
      </c>
      <c r="V17" s="16">
        <v>8.8</v>
      </c>
      <c r="W17" s="15">
        <v>8.6</v>
      </c>
      <c r="X17" s="15">
        <v>8.9</v>
      </c>
      <c r="Y17" s="17">
        <v>9.7</v>
      </c>
    </row>
    <row r="18" spans="1:25" ht="15.75" customHeight="1">
      <c r="A18" s="11"/>
      <c r="B18" s="6"/>
      <c r="C18" s="12"/>
      <c r="D18" s="26"/>
      <c r="E18" s="19" t="s">
        <v>23</v>
      </c>
      <c r="F18" s="123"/>
      <c r="G18" s="27">
        <v>7</v>
      </c>
      <c r="H18" s="27">
        <v>10.4</v>
      </c>
      <c r="I18" s="27">
        <v>2.1</v>
      </c>
      <c r="J18" s="27">
        <v>0.4</v>
      </c>
      <c r="K18" s="27" t="s">
        <v>1</v>
      </c>
      <c r="L18" s="27">
        <v>-11.5</v>
      </c>
      <c r="M18" s="27">
        <v>-1.5</v>
      </c>
      <c r="N18" s="27">
        <v>1.1</v>
      </c>
      <c r="O18" s="27">
        <v>0.8</v>
      </c>
      <c r="P18" s="27">
        <v>0.3</v>
      </c>
      <c r="Q18" s="27">
        <v>0.3</v>
      </c>
      <c r="R18" s="27">
        <v>-1.6</v>
      </c>
      <c r="S18" s="27">
        <v>-1</v>
      </c>
      <c r="T18" s="27">
        <v>1.4</v>
      </c>
      <c r="U18" s="27">
        <v>4.8</v>
      </c>
      <c r="V18" s="28">
        <v>1.2</v>
      </c>
      <c r="W18" s="27">
        <v>-4.4</v>
      </c>
      <c r="X18" s="27">
        <v>-4.4</v>
      </c>
      <c r="Y18" s="29">
        <v>2.9</v>
      </c>
    </row>
    <row r="19" spans="1:25" ht="15.75" customHeight="1">
      <c r="A19" s="11"/>
      <c r="B19" s="6"/>
      <c r="C19" s="37"/>
      <c r="D19" s="36" t="s">
        <v>30</v>
      </c>
      <c r="E19" s="14" t="s">
        <v>29</v>
      </c>
      <c r="F19" s="124" t="s">
        <v>66</v>
      </c>
      <c r="G19" s="15">
        <v>31.8</v>
      </c>
      <c r="H19" s="15">
        <v>31.6</v>
      </c>
      <c r="I19" s="15">
        <v>32.8</v>
      </c>
      <c r="J19" s="15">
        <v>32.3</v>
      </c>
      <c r="K19" s="15">
        <v>32.2</v>
      </c>
      <c r="L19" s="15">
        <v>33.6</v>
      </c>
      <c r="M19" s="15">
        <v>34.1</v>
      </c>
      <c r="N19" s="15">
        <v>32.2</v>
      </c>
      <c r="O19" s="15">
        <v>32.1</v>
      </c>
      <c r="P19" s="15">
        <v>31</v>
      </c>
      <c r="Q19" s="15">
        <v>29.4</v>
      </c>
      <c r="R19" s="15">
        <v>29.4</v>
      </c>
      <c r="S19" s="15">
        <v>30</v>
      </c>
      <c r="T19" s="15">
        <v>31.3</v>
      </c>
      <c r="U19" s="15">
        <v>32.2</v>
      </c>
      <c r="V19" s="16">
        <v>31.1</v>
      </c>
      <c r="W19" s="15">
        <v>31.7</v>
      </c>
      <c r="X19" s="15">
        <v>33</v>
      </c>
      <c r="Y19" s="17">
        <v>34.1</v>
      </c>
    </row>
    <row r="20" spans="1:25" ht="15.75" customHeight="1">
      <c r="A20" s="11"/>
      <c r="B20" s="38"/>
      <c r="C20" s="39"/>
      <c r="D20" s="38"/>
      <c r="E20" s="19" t="s">
        <v>23</v>
      </c>
      <c r="F20" s="123"/>
      <c r="G20" s="20">
        <v>-0.3</v>
      </c>
      <c r="H20" s="20">
        <v>-0.2</v>
      </c>
      <c r="I20" s="20">
        <v>0.7</v>
      </c>
      <c r="J20" s="20">
        <v>1.4</v>
      </c>
      <c r="K20" s="20" t="s">
        <v>1</v>
      </c>
      <c r="L20" s="20">
        <v>1.1</v>
      </c>
      <c r="M20" s="20">
        <v>1.7</v>
      </c>
      <c r="N20" s="20">
        <v>0.7</v>
      </c>
      <c r="O20" s="20">
        <v>0.1</v>
      </c>
      <c r="P20" s="20">
        <v>0.2</v>
      </c>
      <c r="Q20" s="20">
        <v>0.2</v>
      </c>
      <c r="R20" s="20">
        <v>0.1</v>
      </c>
      <c r="S20" s="20">
        <v>0.3</v>
      </c>
      <c r="T20" s="20">
        <v>1.3</v>
      </c>
      <c r="U20" s="20">
        <v>0.8</v>
      </c>
      <c r="V20" s="21">
        <v>0.6</v>
      </c>
      <c r="W20" s="20">
        <v>0.5</v>
      </c>
      <c r="X20" s="20">
        <v>0.9</v>
      </c>
      <c r="Y20" s="22">
        <v>0.9</v>
      </c>
    </row>
    <row r="21" spans="1:25" ht="15.75" customHeight="1">
      <c r="A21" s="11"/>
      <c r="B21" s="6"/>
      <c r="C21" s="40" t="s">
        <v>31</v>
      </c>
      <c r="D21" s="36" t="s">
        <v>32</v>
      </c>
      <c r="E21" s="14" t="s">
        <v>33</v>
      </c>
      <c r="F21" s="124" t="s">
        <v>65</v>
      </c>
      <c r="G21" s="15">
        <v>6.7</v>
      </c>
      <c r="H21" s="15">
        <v>7</v>
      </c>
      <c r="I21" s="15">
        <v>7</v>
      </c>
      <c r="J21" s="15">
        <v>6.7</v>
      </c>
      <c r="K21" s="15">
        <v>6.7</v>
      </c>
      <c r="L21" s="15">
        <v>6.7</v>
      </c>
      <c r="M21" s="15">
        <v>6.5</v>
      </c>
      <c r="N21" s="15">
        <v>6.7</v>
      </c>
      <c r="O21" s="15">
        <v>7</v>
      </c>
      <c r="P21" s="15">
        <v>6.6</v>
      </c>
      <c r="Q21" s="15">
        <v>6.6</v>
      </c>
      <c r="R21" s="15">
        <v>6.7</v>
      </c>
      <c r="S21" s="15">
        <v>6.8</v>
      </c>
      <c r="T21" s="15">
        <v>6.9</v>
      </c>
      <c r="U21" s="15">
        <v>7</v>
      </c>
      <c r="V21" s="16">
        <v>6.9</v>
      </c>
      <c r="W21" s="15">
        <v>6.8</v>
      </c>
      <c r="X21" s="15">
        <v>6.8</v>
      </c>
      <c r="Y21" s="17">
        <v>7</v>
      </c>
    </row>
    <row r="22" spans="1:25" ht="15.75" customHeight="1">
      <c r="A22" s="11"/>
      <c r="B22" s="6"/>
      <c r="C22" s="37"/>
      <c r="D22" s="41"/>
      <c r="E22" s="19" t="s">
        <v>23</v>
      </c>
      <c r="F22" s="123"/>
      <c r="G22" s="27">
        <v>2.3</v>
      </c>
      <c r="H22" s="27">
        <v>2.7</v>
      </c>
      <c r="I22" s="27">
        <v>2.3</v>
      </c>
      <c r="J22" s="27">
        <v>-0.2</v>
      </c>
      <c r="K22" s="27" t="s">
        <v>1</v>
      </c>
      <c r="L22" s="27" t="s">
        <v>1</v>
      </c>
      <c r="M22" s="27">
        <v>-1.7</v>
      </c>
      <c r="N22" s="27">
        <v>1.3</v>
      </c>
      <c r="O22" s="27">
        <v>-2.1</v>
      </c>
      <c r="P22" s="27">
        <v>-1.4</v>
      </c>
      <c r="Q22" s="27">
        <v>-0.1</v>
      </c>
      <c r="R22" s="27">
        <v>4.7</v>
      </c>
      <c r="S22" s="27">
        <v>1.4</v>
      </c>
      <c r="T22" s="27">
        <v>1.5</v>
      </c>
      <c r="U22" s="27">
        <v>-0.8</v>
      </c>
      <c r="V22" s="28">
        <v>1.1</v>
      </c>
      <c r="W22" s="27">
        <v>0.1</v>
      </c>
      <c r="X22" s="27">
        <v>-2.6</v>
      </c>
      <c r="Y22" s="29">
        <v>1</v>
      </c>
    </row>
    <row r="23" spans="1:25" ht="15.75" customHeight="1">
      <c r="A23" s="11"/>
      <c r="B23" s="6"/>
      <c r="C23" s="37"/>
      <c r="D23" s="36" t="s">
        <v>34</v>
      </c>
      <c r="E23" s="14" t="s">
        <v>33</v>
      </c>
      <c r="F23" s="124" t="s">
        <v>66</v>
      </c>
      <c r="G23" s="15">
        <v>11.4</v>
      </c>
      <c r="H23" s="15">
        <v>11</v>
      </c>
      <c r="I23" s="15">
        <v>11.5</v>
      </c>
      <c r="J23" s="15">
        <v>11.8</v>
      </c>
      <c r="K23" s="15">
        <v>12.4</v>
      </c>
      <c r="L23" s="15">
        <v>12.8</v>
      </c>
      <c r="M23" s="15">
        <v>13.5</v>
      </c>
      <c r="N23" s="15">
        <v>15.8</v>
      </c>
      <c r="O23" s="15">
        <v>15.2</v>
      </c>
      <c r="P23" s="15">
        <v>15.3</v>
      </c>
      <c r="Q23" s="15">
        <v>15.3</v>
      </c>
      <c r="R23" s="15">
        <v>15.2</v>
      </c>
      <c r="S23" s="15">
        <v>15.4</v>
      </c>
      <c r="T23" s="15">
        <v>14.4</v>
      </c>
      <c r="U23" s="15">
        <v>13.4</v>
      </c>
      <c r="V23" s="16">
        <v>13.7</v>
      </c>
      <c r="W23" s="15">
        <v>13.3</v>
      </c>
      <c r="X23" s="15">
        <v>12</v>
      </c>
      <c r="Y23" s="17">
        <v>11.7</v>
      </c>
    </row>
    <row r="24" spans="1:25" ht="15.75" customHeight="1">
      <c r="A24" s="11"/>
      <c r="B24" s="38"/>
      <c r="C24" s="39"/>
      <c r="D24" s="42"/>
      <c r="E24" s="19" t="s">
        <v>23</v>
      </c>
      <c r="F24" s="123"/>
      <c r="G24" s="20">
        <v>4.1</v>
      </c>
      <c r="H24" s="20">
        <v>-4.4</v>
      </c>
      <c r="I24" s="20">
        <v>2.6</v>
      </c>
      <c r="J24" s="20">
        <v>0.7</v>
      </c>
      <c r="K24" s="20" t="s">
        <v>1</v>
      </c>
      <c r="L24" s="20" t="s">
        <v>1</v>
      </c>
      <c r="M24" s="20">
        <v>2.3</v>
      </c>
      <c r="N24" s="20">
        <v>3.2</v>
      </c>
      <c r="O24" s="20">
        <v>-3.5</v>
      </c>
      <c r="P24" s="20">
        <v>0.1</v>
      </c>
      <c r="Q24" s="20">
        <v>-4.2</v>
      </c>
      <c r="R24" s="20">
        <v>0.2</v>
      </c>
      <c r="S24" s="20">
        <v>1</v>
      </c>
      <c r="T24" s="20">
        <v>0.5</v>
      </c>
      <c r="U24" s="20">
        <v>-4.6</v>
      </c>
      <c r="V24" s="21">
        <v>6.7</v>
      </c>
      <c r="W24" s="20">
        <v>-10.4</v>
      </c>
      <c r="X24" s="20">
        <v>-12.4</v>
      </c>
      <c r="Y24" s="22">
        <v>-2.3</v>
      </c>
    </row>
    <row r="25" spans="1:25" ht="15.75" customHeight="1">
      <c r="A25" s="11"/>
      <c r="B25" s="6"/>
      <c r="C25" s="40" t="s">
        <v>35</v>
      </c>
      <c r="D25" s="36" t="s">
        <v>36</v>
      </c>
      <c r="E25" s="14" t="s">
        <v>29</v>
      </c>
      <c r="F25" s="124" t="s">
        <v>66</v>
      </c>
      <c r="G25" s="15">
        <v>22.2</v>
      </c>
      <c r="H25" s="15">
        <v>22</v>
      </c>
      <c r="I25" s="15">
        <v>22.9</v>
      </c>
      <c r="J25" s="15">
        <v>22.6</v>
      </c>
      <c r="K25" s="15">
        <v>22.6</v>
      </c>
      <c r="L25" s="15">
        <v>23.7</v>
      </c>
      <c r="M25" s="15">
        <v>24</v>
      </c>
      <c r="N25" s="15">
        <v>22.8</v>
      </c>
      <c r="O25" s="15">
        <v>22.8</v>
      </c>
      <c r="P25" s="15">
        <v>22.4</v>
      </c>
      <c r="Q25" s="15">
        <v>21.2</v>
      </c>
      <c r="R25" s="15">
        <v>21.3</v>
      </c>
      <c r="S25" s="15">
        <v>21.7</v>
      </c>
      <c r="T25" s="15">
        <v>22.7</v>
      </c>
      <c r="U25" s="15">
        <v>23.3</v>
      </c>
      <c r="V25" s="16">
        <v>22.4</v>
      </c>
      <c r="W25" s="15">
        <v>23.2</v>
      </c>
      <c r="X25" s="15">
        <v>24.6</v>
      </c>
      <c r="Y25" s="17">
        <v>25.2</v>
      </c>
    </row>
    <row r="26" spans="1:25" ht="15.75" customHeight="1">
      <c r="A26" s="11"/>
      <c r="B26" s="6"/>
      <c r="C26" s="37"/>
      <c r="D26" s="41"/>
      <c r="E26" s="19" t="s">
        <v>23</v>
      </c>
      <c r="F26" s="123"/>
      <c r="G26" s="27">
        <v>-0.4</v>
      </c>
      <c r="H26" s="27">
        <v>-1.3</v>
      </c>
      <c r="I26" s="27">
        <v>0.2</v>
      </c>
      <c r="J26" s="27">
        <v>0</v>
      </c>
      <c r="K26" s="27" t="s">
        <v>1</v>
      </c>
      <c r="L26" s="27">
        <v>0.8</v>
      </c>
      <c r="M26" s="27">
        <v>1.8</v>
      </c>
      <c r="N26" s="27">
        <v>0.3</v>
      </c>
      <c r="O26" s="27">
        <v>0.5</v>
      </c>
      <c r="P26" s="27">
        <v>0.2</v>
      </c>
      <c r="Q26" s="27">
        <v>0.1</v>
      </c>
      <c r="R26" s="27">
        <v>-0.2</v>
      </c>
      <c r="S26" s="27">
        <v>0.3</v>
      </c>
      <c r="T26" s="27">
        <v>1.6</v>
      </c>
      <c r="U26" s="27">
        <v>0.8</v>
      </c>
      <c r="V26" s="28">
        <v>0.6</v>
      </c>
      <c r="W26" s="27">
        <v>0.8</v>
      </c>
      <c r="X26" s="27">
        <v>0.8</v>
      </c>
      <c r="Y26" s="29">
        <v>0.5</v>
      </c>
    </row>
    <row r="27" spans="1:25" ht="15.75" customHeight="1">
      <c r="A27" s="11"/>
      <c r="B27" s="6"/>
      <c r="C27" s="37"/>
      <c r="D27" s="36" t="s">
        <v>37</v>
      </c>
      <c r="E27" s="14" t="s">
        <v>38</v>
      </c>
      <c r="F27" s="124" t="s">
        <v>66</v>
      </c>
      <c r="G27" s="15">
        <v>9.7</v>
      </c>
      <c r="H27" s="15">
        <v>9.7</v>
      </c>
      <c r="I27" s="15">
        <v>9.8</v>
      </c>
      <c r="J27" s="15">
        <v>9.7</v>
      </c>
      <c r="K27" s="15">
        <v>9.6</v>
      </c>
      <c r="L27" s="15">
        <v>9.8</v>
      </c>
      <c r="M27" s="15">
        <v>10.1</v>
      </c>
      <c r="N27" s="15">
        <v>9.4</v>
      </c>
      <c r="O27" s="15">
        <v>9.3</v>
      </c>
      <c r="P27" s="15">
        <v>8.6</v>
      </c>
      <c r="Q27" s="15">
        <v>8.1</v>
      </c>
      <c r="R27" s="15">
        <v>8.2</v>
      </c>
      <c r="S27" s="15">
        <v>8.4</v>
      </c>
      <c r="T27" s="15">
        <v>8.6</v>
      </c>
      <c r="U27" s="15">
        <v>8.9</v>
      </c>
      <c r="V27" s="16">
        <v>8.7</v>
      </c>
      <c r="W27" s="15">
        <v>8.4</v>
      </c>
      <c r="X27" s="15">
        <v>8.5</v>
      </c>
      <c r="Y27" s="17">
        <v>8.8</v>
      </c>
    </row>
    <row r="28" spans="1:25" ht="15.75" customHeight="1">
      <c r="A28" s="77"/>
      <c r="B28" s="38"/>
      <c r="C28" s="39"/>
      <c r="D28" s="42"/>
      <c r="E28" s="99" t="s">
        <v>23</v>
      </c>
      <c r="F28" s="123"/>
      <c r="G28" s="20">
        <v>-0.1</v>
      </c>
      <c r="H28" s="20">
        <v>2.4</v>
      </c>
      <c r="I28" s="20">
        <v>1.7</v>
      </c>
      <c r="J28" s="20">
        <v>4.6</v>
      </c>
      <c r="K28" s="20" t="s">
        <v>1</v>
      </c>
      <c r="L28" s="20">
        <v>1.8</v>
      </c>
      <c r="M28" s="20">
        <v>1.5</v>
      </c>
      <c r="N28" s="20">
        <v>1.7</v>
      </c>
      <c r="O28" s="20">
        <v>-0.8</v>
      </c>
      <c r="P28" s="20">
        <v>0.3</v>
      </c>
      <c r="Q28" s="20">
        <v>0.6</v>
      </c>
      <c r="R28" s="20">
        <v>0.8</v>
      </c>
      <c r="S28" s="20">
        <v>0.4</v>
      </c>
      <c r="T28" s="20">
        <v>0.5</v>
      </c>
      <c r="U28" s="20">
        <v>0.6</v>
      </c>
      <c r="V28" s="21">
        <v>0.5</v>
      </c>
      <c r="W28" s="20">
        <v>-0.3</v>
      </c>
      <c r="X28" s="20">
        <v>1.2</v>
      </c>
      <c r="Y28" s="22">
        <v>1.8</v>
      </c>
    </row>
    <row r="29" spans="1:25" ht="15.75" customHeight="1">
      <c r="A29" s="102">
        <v>6</v>
      </c>
      <c r="B29" s="100" t="s">
        <v>39</v>
      </c>
      <c r="C29" s="101"/>
      <c r="D29" s="87" t="s">
        <v>40</v>
      </c>
      <c r="E29" s="103"/>
      <c r="F29" s="125" t="s">
        <v>41</v>
      </c>
      <c r="G29" s="91">
        <v>3948</v>
      </c>
      <c r="H29" s="91">
        <v>4130</v>
      </c>
      <c r="I29" s="91">
        <v>4252</v>
      </c>
      <c r="J29" s="91">
        <v>4312</v>
      </c>
      <c r="K29" s="91">
        <v>4540</v>
      </c>
      <c r="L29" s="91">
        <v>4483</v>
      </c>
      <c r="M29" s="91">
        <v>4005</v>
      </c>
      <c r="N29" s="91">
        <v>4306</v>
      </c>
      <c r="O29" s="91">
        <v>4108</v>
      </c>
      <c r="P29" s="91">
        <v>4484</v>
      </c>
      <c r="Q29" s="91">
        <v>4657</v>
      </c>
      <c r="R29" s="91">
        <v>4922</v>
      </c>
      <c r="S29" s="91">
        <v>5031</v>
      </c>
      <c r="T29" s="91">
        <v>5082</v>
      </c>
      <c r="U29" s="91">
        <v>4801</v>
      </c>
      <c r="V29" s="104">
        <v>4801</v>
      </c>
      <c r="W29" s="105">
        <v>4721</v>
      </c>
      <c r="X29" s="105">
        <v>4170</v>
      </c>
      <c r="Y29" s="106" t="s">
        <v>0</v>
      </c>
    </row>
    <row r="30" spans="1:25" ht="15.75" customHeight="1">
      <c r="A30" s="107"/>
      <c r="B30" s="38"/>
      <c r="C30" s="39"/>
      <c r="D30" s="46" t="s">
        <v>67</v>
      </c>
      <c r="E30" s="47"/>
      <c r="F30" s="123"/>
      <c r="G30" s="91">
        <v>1400</v>
      </c>
      <c r="H30" s="91">
        <v>1005</v>
      </c>
      <c r="I30" s="91">
        <v>809</v>
      </c>
      <c r="J30" s="91">
        <v>581</v>
      </c>
      <c r="K30" s="91">
        <v>860</v>
      </c>
      <c r="L30" s="92">
        <v>10</v>
      </c>
      <c r="M30" s="92">
        <f>(136009+212110)/1000</f>
        <v>348.119</v>
      </c>
      <c r="N30" s="92">
        <v>282</v>
      </c>
      <c r="O30" s="105" t="s">
        <v>2</v>
      </c>
      <c r="P30" s="105" t="s">
        <v>2</v>
      </c>
      <c r="Q30" s="105" t="s">
        <v>2</v>
      </c>
      <c r="R30" s="105" t="s">
        <v>2</v>
      </c>
      <c r="S30" s="105" t="s">
        <v>2</v>
      </c>
      <c r="T30" s="105" t="s">
        <v>2</v>
      </c>
      <c r="U30" s="105" t="s">
        <v>2</v>
      </c>
      <c r="V30" s="108" t="s">
        <v>2</v>
      </c>
      <c r="W30" s="105" t="s">
        <v>0</v>
      </c>
      <c r="X30" s="105" t="s">
        <v>2</v>
      </c>
      <c r="Y30" s="106" t="s">
        <v>0</v>
      </c>
    </row>
    <row r="31" spans="1:25" ht="15.75" customHeight="1">
      <c r="A31" s="11">
        <v>7</v>
      </c>
      <c r="B31" s="6" t="s">
        <v>42</v>
      </c>
      <c r="C31" s="7"/>
      <c r="D31" s="49" t="s">
        <v>43</v>
      </c>
      <c r="E31" s="50"/>
      <c r="F31" s="122" t="s">
        <v>44</v>
      </c>
      <c r="G31" s="51">
        <f>(6.5+G47/100)</f>
        <v>8.2617</v>
      </c>
      <c r="H31" s="51">
        <f>7.4+H47/100</f>
        <v>10.11575</v>
      </c>
      <c r="I31" s="51">
        <f>7.4+I47/100</f>
        <v>10.29252</v>
      </c>
      <c r="J31" s="51">
        <v>12.78039</v>
      </c>
      <c r="K31" s="51">
        <v>13.4</v>
      </c>
      <c r="L31" s="51">
        <v>14.66334</v>
      </c>
      <c r="M31" s="51">
        <v>16.841</v>
      </c>
      <c r="N31" s="51">
        <f>11.30213+9.323</f>
        <v>20.62513</v>
      </c>
      <c r="O31" s="52">
        <f>10.62786+9.343</f>
        <v>19.970860000000002</v>
      </c>
      <c r="P31" s="52">
        <v>25.56877</v>
      </c>
      <c r="Q31" s="52">
        <v>37.017</v>
      </c>
      <c r="R31" s="52">
        <v>39.541</v>
      </c>
      <c r="S31" s="52">
        <v>37.393</v>
      </c>
      <c r="T31" s="52">
        <v>43.01087</v>
      </c>
      <c r="U31" s="52">
        <v>41.492</v>
      </c>
      <c r="V31" s="53">
        <v>30.06436567</v>
      </c>
      <c r="W31" s="52">
        <v>17.719</v>
      </c>
      <c r="X31" s="52">
        <v>2.5321</v>
      </c>
      <c r="Y31" s="54">
        <v>2.78</v>
      </c>
    </row>
    <row r="32" spans="1:25" ht="15.75" customHeight="1">
      <c r="A32" s="11"/>
      <c r="B32" s="115" t="s">
        <v>69</v>
      </c>
      <c r="C32" s="37"/>
      <c r="D32" s="49" t="s">
        <v>45</v>
      </c>
      <c r="E32" s="50"/>
      <c r="F32" s="122"/>
      <c r="G32" s="51">
        <f>16.2+G48/100</f>
        <v>18.467869999999998</v>
      </c>
      <c r="H32" s="51">
        <f>15.2+H48/100</f>
        <v>18.90155</v>
      </c>
      <c r="I32" s="51">
        <f>15.2+I48/100</f>
        <v>19.54965</v>
      </c>
      <c r="J32" s="51">
        <v>22.76001</v>
      </c>
      <c r="K32" s="51">
        <v>27.2</v>
      </c>
      <c r="L32" s="51">
        <v>28.79208</v>
      </c>
      <c r="M32" s="51">
        <v>30.549</v>
      </c>
      <c r="N32" s="51">
        <f>26.85478+8.881</f>
        <v>35.735780000000005</v>
      </c>
      <c r="O32" s="52">
        <f>23.51032+7.448</f>
        <v>30.95832</v>
      </c>
      <c r="P32" s="52">
        <v>35.301050000000004</v>
      </c>
      <c r="Q32" s="52">
        <v>43.282</v>
      </c>
      <c r="R32" s="52">
        <v>48.602</v>
      </c>
      <c r="S32" s="52">
        <v>45.682</v>
      </c>
      <c r="T32" s="52">
        <v>56.52433</v>
      </c>
      <c r="U32" s="52">
        <v>48.174</v>
      </c>
      <c r="V32" s="53">
        <v>38.72738376</v>
      </c>
      <c r="W32" s="52">
        <v>37.79</v>
      </c>
      <c r="X32" s="52">
        <v>26.113</v>
      </c>
      <c r="Y32" s="54">
        <v>29.739</v>
      </c>
    </row>
    <row r="33" spans="1:25" ht="15.75" customHeight="1">
      <c r="A33" s="11"/>
      <c r="B33" s="6"/>
      <c r="C33" s="37"/>
      <c r="D33" s="49" t="s">
        <v>46</v>
      </c>
      <c r="E33" s="50"/>
      <c r="F33" s="122"/>
      <c r="G33" s="51">
        <f>SUM(G31:G32)</f>
        <v>26.729569999999995</v>
      </c>
      <c r="H33" s="51">
        <f>H31+H32</f>
        <v>29.0173</v>
      </c>
      <c r="I33" s="51">
        <f>I31+I32</f>
        <v>29.84217</v>
      </c>
      <c r="J33" s="51">
        <v>35.540400000000005</v>
      </c>
      <c r="K33" s="51">
        <f>K31+K32</f>
        <v>40.6</v>
      </c>
      <c r="L33" s="51">
        <f>L31+L32</f>
        <v>43.45542</v>
      </c>
      <c r="M33" s="51">
        <f>M31+M32</f>
        <v>47.39</v>
      </c>
      <c r="N33" s="51">
        <f>N31+N32</f>
        <v>56.360910000000004</v>
      </c>
      <c r="O33" s="52">
        <f>O31+O32</f>
        <v>50.92918</v>
      </c>
      <c r="P33" s="52">
        <v>60.869820000000004</v>
      </c>
      <c r="Q33" s="52">
        <v>80.299</v>
      </c>
      <c r="R33" s="52">
        <v>88.143</v>
      </c>
      <c r="S33" s="52">
        <v>83.075</v>
      </c>
      <c r="T33" s="52">
        <v>99.5352</v>
      </c>
      <c r="U33" s="52">
        <v>89.666</v>
      </c>
      <c r="V33" s="53">
        <v>68.79174943000001</v>
      </c>
      <c r="W33" s="52">
        <f>W31+W32</f>
        <v>55.509</v>
      </c>
      <c r="X33" s="52">
        <v>28.74684</v>
      </c>
      <c r="Y33" s="54">
        <v>32.518</v>
      </c>
    </row>
    <row r="34" spans="1:25" ht="15.75" customHeight="1">
      <c r="A34" s="11"/>
      <c r="B34" s="38"/>
      <c r="C34" s="39"/>
      <c r="D34" s="38" t="s">
        <v>47</v>
      </c>
      <c r="E34" s="39"/>
      <c r="F34" s="123"/>
      <c r="G34" s="68">
        <f>(G31-G32)</f>
        <v>-10.206169999999998</v>
      </c>
      <c r="H34" s="68">
        <f>H31-H32</f>
        <v>-8.7858</v>
      </c>
      <c r="I34" s="68">
        <f>I31-I32</f>
        <v>-9.25713</v>
      </c>
      <c r="J34" s="68">
        <v>-9.97962</v>
      </c>
      <c r="K34" s="68">
        <f>K31-K32</f>
        <v>-13.799999999999999</v>
      </c>
      <c r="L34" s="68">
        <f>L31-L32</f>
        <v>-14.128739999999999</v>
      </c>
      <c r="M34" s="68">
        <f>M31-M32</f>
        <v>-13.707999999999998</v>
      </c>
      <c r="N34" s="68">
        <f>N31-N32</f>
        <v>-15.110650000000007</v>
      </c>
      <c r="O34" s="68">
        <f>O31-O32</f>
        <v>-10.987459999999999</v>
      </c>
      <c r="P34" s="68">
        <v>-9.732280000000003</v>
      </c>
      <c r="Q34" s="68">
        <v>-6.2649999999999935</v>
      </c>
      <c r="R34" s="68">
        <v>-9.061</v>
      </c>
      <c r="S34" s="68">
        <v>-8.289000000000001</v>
      </c>
      <c r="T34" s="68">
        <v>-13.513460000000002</v>
      </c>
      <c r="U34" s="68">
        <v>-6.682000000000002</v>
      </c>
      <c r="V34" s="69">
        <v>-8.663018090000001</v>
      </c>
      <c r="W34" s="68">
        <f>W31-W32</f>
        <v>-20.070999999999998</v>
      </c>
      <c r="X34" s="68">
        <f>X31-X32</f>
        <v>-23.5809</v>
      </c>
      <c r="Y34" s="112">
        <f>Y31-Y32</f>
        <v>-26.959</v>
      </c>
    </row>
    <row r="35" spans="1:25" ht="15.75" customHeight="1">
      <c r="A35" s="11"/>
      <c r="B35" s="127" t="s">
        <v>48</v>
      </c>
      <c r="C35" s="128"/>
      <c r="D35" s="36" t="s">
        <v>49</v>
      </c>
      <c r="E35" s="109" t="s">
        <v>50</v>
      </c>
      <c r="F35" s="125" t="s">
        <v>51</v>
      </c>
      <c r="G35" s="55">
        <v>166.727</v>
      </c>
      <c r="H35" s="55">
        <v>270.685</v>
      </c>
      <c r="I35" s="55">
        <v>395.344</v>
      </c>
      <c r="J35" s="55">
        <v>585.703</v>
      </c>
      <c r="K35" s="55">
        <v>499.157</v>
      </c>
      <c r="L35" s="55">
        <v>467.718</v>
      </c>
      <c r="M35" s="55">
        <v>581.521</v>
      </c>
      <c r="N35" s="55">
        <v>754.046</v>
      </c>
      <c r="O35" s="55">
        <v>793.048</v>
      </c>
      <c r="P35" s="55">
        <v>1187.861</v>
      </c>
      <c r="Q35" s="55">
        <v>2464</v>
      </c>
      <c r="R35" s="55">
        <v>2484</v>
      </c>
      <c r="S35" s="55">
        <v>2913</v>
      </c>
      <c r="T35" s="55">
        <v>2841.476</v>
      </c>
      <c r="U35" s="55">
        <v>2483.944</v>
      </c>
      <c r="V35" s="56">
        <v>2634.402</v>
      </c>
      <c r="W35" s="55">
        <v>1650.663</v>
      </c>
      <c r="X35" s="55">
        <v>194.624</v>
      </c>
      <c r="Y35" s="57">
        <v>215.519</v>
      </c>
    </row>
    <row r="36" spans="1:25" ht="15.75" customHeight="1">
      <c r="A36" s="11"/>
      <c r="B36" s="6"/>
      <c r="C36" s="37"/>
      <c r="D36" s="6"/>
      <c r="E36" s="110" t="s">
        <v>52</v>
      </c>
      <c r="F36" s="122"/>
      <c r="G36" s="55">
        <v>570.66</v>
      </c>
      <c r="H36" s="55">
        <v>467.309</v>
      </c>
      <c r="I36" s="55">
        <v>627.583</v>
      </c>
      <c r="J36" s="55">
        <v>799.503</v>
      </c>
      <c r="K36" s="55">
        <v>1081.184</v>
      </c>
      <c r="L36" s="55">
        <v>1231.886</v>
      </c>
      <c r="M36" s="55">
        <v>1392.453</v>
      </c>
      <c r="N36" s="55">
        <v>2033.233</v>
      </c>
      <c r="O36" s="55">
        <v>1887.686</v>
      </c>
      <c r="P36" s="55">
        <v>2277.816</v>
      </c>
      <c r="Q36" s="55">
        <v>3165</v>
      </c>
      <c r="R36" s="55">
        <v>3527</v>
      </c>
      <c r="S36" s="55">
        <v>3632.9</v>
      </c>
      <c r="T36" s="55">
        <v>4022.515</v>
      </c>
      <c r="U36" s="55">
        <v>3226.464</v>
      </c>
      <c r="V36" s="56">
        <v>3422.035</v>
      </c>
      <c r="W36" s="55">
        <v>3608</v>
      </c>
      <c r="X36" s="55">
        <v>2528.316</v>
      </c>
      <c r="Y36" s="57">
        <v>2878.882</v>
      </c>
    </row>
    <row r="37" spans="1:25" ht="15.75" customHeight="1">
      <c r="A37" s="11"/>
      <c r="B37" s="6"/>
      <c r="C37" s="37"/>
      <c r="D37" s="6"/>
      <c r="E37" s="110" t="s">
        <v>53</v>
      </c>
      <c r="F37" s="122"/>
      <c r="G37" s="55">
        <f aca="true" t="shared" si="0" ref="G37:M37">G35+G36</f>
        <v>737.387</v>
      </c>
      <c r="H37" s="55">
        <f t="shared" si="0"/>
        <v>737.994</v>
      </c>
      <c r="I37" s="55">
        <f t="shared" si="0"/>
        <v>1022.9269999999999</v>
      </c>
      <c r="J37" s="55">
        <f t="shared" si="0"/>
        <v>1385.2060000000001</v>
      </c>
      <c r="K37" s="55">
        <f t="shared" si="0"/>
        <v>1580.341</v>
      </c>
      <c r="L37" s="55">
        <f t="shared" si="0"/>
        <v>1699.604</v>
      </c>
      <c r="M37" s="55">
        <f t="shared" si="0"/>
        <v>1973.974</v>
      </c>
      <c r="N37" s="55">
        <f>N35+N36</f>
        <v>2787.279</v>
      </c>
      <c r="O37" s="55">
        <v>2680.734</v>
      </c>
      <c r="P37" s="55">
        <v>3465.6769999999997</v>
      </c>
      <c r="Q37" s="55">
        <v>5629</v>
      </c>
      <c r="R37" s="55">
        <v>6011</v>
      </c>
      <c r="S37" s="55">
        <v>6545.9</v>
      </c>
      <c r="T37" s="55">
        <v>6863.991</v>
      </c>
      <c r="U37" s="55">
        <v>5710.407999999999</v>
      </c>
      <c r="V37" s="56">
        <v>6056.437</v>
      </c>
      <c r="W37" s="55">
        <f>W35+W36</f>
        <v>5258.6630000000005</v>
      </c>
      <c r="X37" s="55">
        <f>X35+X36</f>
        <v>2722.9399999999996</v>
      </c>
      <c r="Y37" s="57">
        <f>Y35+Y36</f>
        <v>3094.401</v>
      </c>
    </row>
    <row r="38" spans="1:25" ht="15.75" customHeight="1">
      <c r="A38" s="11"/>
      <c r="B38" s="6"/>
      <c r="C38" s="37"/>
      <c r="D38" s="49"/>
      <c r="E38" s="110" t="s">
        <v>54</v>
      </c>
      <c r="F38" s="122"/>
      <c r="G38" s="55">
        <f aca="true" t="shared" si="1" ref="G38:M38">G35-G36</f>
        <v>-403.933</v>
      </c>
      <c r="H38" s="55">
        <f t="shared" si="1"/>
        <v>-196.62400000000002</v>
      </c>
      <c r="I38" s="55">
        <f t="shared" si="1"/>
        <v>-232.23899999999998</v>
      </c>
      <c r="J38" s="55">
        <f t="shared" si="1"/>
        <v>-213.80000000000007</v>
      </c>
      <c r="K38" s="55">
        <f t="shared" si="1"/>
        <v>-582.027</v>
      </c>
      <c r="L38" s="55">
        <f t="shared" si="1"/>
        <v>-764.1679999999999</v>
      </c>
      <c r="M38" s="55">
        <f t="shared" si="1"/>
        <v>-810.932</v>
      </c>
      <c r="N38" s="55">
        <f>N35-N36</f>
        <v>-1279.187</v>
      </c>
      <c r="O38" s="55">
        <v>-1094.638</v>
      </c>
      <c r="P38" s="55">
        <v>-1089.9549999999997</v>
      </c>
      <c r="Q38" s="55">
        <v>-701</v>
      </c>
      <c r="R38" s="55">
        <v>-1043</v>
      </c>
      <c r="S38" s="55">
        <v>-719.9000000000001</v>
      </c>
      <c r="T38" s="55">
        <v>-1181.0389999999998</v>
      </c>
      <c r="U38" s="55">
        <v>-742.52</v>
      </c>
      <c r="V38" s="56">
        <v>-787.6329999999998</v>
      </c>
      <c r="W38" s="55">
        <f>W35-W36</f>
        <v>-1957.337</v>
      </c>
      <c r="X38" s="55">
        <f>X35-X36</f>
        <v>-2333.692</v>
      </c>
      <c r="Y38" s="57">
        <f>Y35-Y36</f>
        <v>-2663.3630000000003</v>
      </c>
    </row>
    <row r="39" spans="1:25" ht="15.75" customHeight="1">
      <c r="A39" s="11"/>
      <c r="B39" s="6"/>
      <c r="C39" s="37"/>
      <c r="D39" s="36" t="s">
        <v>55</v>
      </c>
      <c r="E39" s="110" t="s">
        <v>56</v>
      </c>
      <c r="F39" s="122"/>
      <c r="G39" s="55">
        <v>4.541</v>
      </c>
      <c r="H39" s="55">
        <v>3.642</v>
      </c>
      <c r="I39" s="55">
        <v>2.792</v>
      </c>
      <c r="J39" s="55">
        <v>7.177</v>
      </c>
      <c r="K39" s="55">
        <v>7.873</v>
      </c>
      <c r="L39" s="55">
        <v>20.076</v>
      </c>
      <c r="M39" s="55">
        <v>33.539</v>
      </c>
      <c r="N39" s="55">
        <v>13.519</v>
      </c>
      <c r="O39" s="55">
        <v>20.628</v>
      </c>
      <c r="P39" s="55">
        <v>26.96</v>
      </c>
      <c r="Q39" s="55">
        <v>12.9</v>
      </c>
      <c r="R39" s="55">
        <v>11</v>
      </c>
      <c r="S39" s="55">
        <v>7.712</v>
      </c>
      <c r="T39" s="55">
        <v>10.165</v>
      </c>
      <c r="U39" s="55">
        <v>6.043</v>
      </c>
      <c r="V39" s="56">
        <v>8.853</v>
      </c>
      <c r="W39" s="55">
        <v>3.664</v>
      </c>
      <c r="X39" s="55">
        <v>1.983</v>
      </c>
      <c r="Y39" s="57">
        <v>3.037</v>
      </c>
    </row>
    <row r="40" spans="1:25" ht="15.75" customHeight="1">
      <c r="A40" s="11"/>
      <c r="B40" s="6"/>
      <c r="C40" s="37"/>
      <c r="D40" s="25"/>
      <c r="E40" s="110" t="s">
        <v>52</v>
      </c>
      <c r="F40" s="122"/>
      <c r="G40" s="55">
        <v>63.794</v>
      </c>
      <c r="H40" s="55">
        <v>77.048</v>
      </c>
      <c r="I40" s="55">
        <v>115.575</v>
      </c>
      <c r="J40" s="55">
        <v>206.24</v>
      </c>
      <c r="K40" s="55">
        <v>213.417</v>
      </c>
      <c r="L40" s="55">
        <v>190.563</v>
      </c>
      <c r="M40" s="55">
        <v>126.068</v>
      </c>
      <c r="N40" s="55">
        <v>97.005</v>
      </c>
      <c r="O40" s="55">
        <v>41.06</v>
      </c>
      <c r="P40" s="55">
        <v>83.619</v>
      </c>
      <c r="Q40" s="55">
        <v>99.8</v>
      </c>
      <c r="R40" s="55">
        <v>64.9</v>
      </c>
      <c r="S40" s="55">
        <v>96.511</v>
      </c>
      <c r="T40" s="55">
        <v>82.174</v>
      </c>
      <c r="U40" s="55">
        <v>78.328</v>
      </c>
      <c r="V40" s="56">
        <v>68.047</v>
      </c>
      <c r="W40" s="55">
        <v>74.177</v>
      </c>
      <c r="X40" s="55">
        <v>32.083</v>
      </c>
      <c r="Y40" s="57">
        <v>44.866</v>
      </c>
    </row>
    <row r="41" spans="1:25" ht="15.75" customHeight="1">
      <c r="A41" s="11"/>
      <c r="B41" s="6"/>
      <c r="C41" s="37"/>
      <c r="D41" s="6"/>
      <c r="E41" s="110" t="s">
        <v>53</v>
      </c>
      <c r="F41" s="122"/>
      <c r="G41" s="55">
        <f aca="true" t="shared" si="2" ref="G41:M41">G39+G40</f>
        <v>68.335</v>
      </c>
      <c r="H41" s="55">
        <f t="shared" si="2"/>
        <v>80.69</v>
      </c>
      <c r="I41" s="55">
        <f t="shared" si="2"/>
        <v>118.367</v>
      </c>
      <c r="J41" s="55">
        <f t="shared" si="2"/>
        <v>213.417</v>
      </c>
      <c r="K41" s="55">
        <f t="shared" si="2"/>
        <v>221.29</v>
      </c>
      <c r="L41" s="55">
        <f t="shared" si="2"/>
        <v>210.63899999999998</v>
      </c>
      <c r="M41" s="55">
        <f t="shared" si="2"/>
        <v>159.607</v>
      </c>
      <c r="N41" s="55">
        <f>N39+N40</f>
        <v>110.524</v>
      </c>
      <c r="O41" s="55">
        <v>61.688</v>
      </c>
      <c r="P41" s="55">
        <v>110.57900000000001</v>
      </c>
      <c r="Q41" s="55">
        <v>112.7</v>
      </c>
      <c r="R41" s="55">
        <v>75.9</v>
      </c>
      <c r="S41" s="55">
        <v>104.223</v>
      </c>
      <c r="T41" s="55">
        <v>92.339</v>
      </c>
      <c r="U41" s="55">
        <v>84.37100000000001</v>
      </c>
      <c r="V41" s="56">
        <v>76.89999999999999</v>
      </c>
      <c r="W41" s="55">
        <f>W39+W40</f>
        <v>77.84100000000001</v>
      </c>
      <c r="X41" s="55">
        <f>X39+X40</f>
        <v>34.065999999999995</v>
      </c>
      <c r="Y41" s="57">
        <f>Y39+Y40</f>
        <v>47.903</v>
      </c>
    </row>
    <row r="42" spans="1:25" ht="15.75" customHeight="1">
      <c r="A42" s="11"/>
      <c r="B42" s="6"/>
      <c r="C42" s="37"/>
      <c r="D42" s="49"/>
      <c r="E42" s="110" t="s">
        <v>54</v>
      </c>
      <c r="F42" s="122"/>
      <c r="G42" s="55">
        <f aca="true" t="shared" si="3" ref="G42:M42">G39-G40</f>
        <v>-59.253</v>
      </c>
      <c r="H42" s="55">
        <f t="shared" si="3"/>
        <v>-73.406</v>
      </c>
      <c r="I42" s="55">
        <f t="shared" si="3"/>
        <v>-112.783</v>
      </c>
      <c r="J42" s="55">
        <f t="shared" si="3"/>
        <v>-199.06300000000002</v>
      </c>
      <c r="K42" s="55">
        <f t="shared" si="3"/>
        <v>-205.544</v>
      </c>
      <c r="L42" s="55">
        <f t="shared" si="3"/>
        <v>-170.487</v>
      </c>
      <c r="M42" s="55">
        <f t="shared" si="3"/>
        <v>-92.529</v>
      </c>
      <c r="N42" s="55">
        <f>N39-N40</f>
        <v>-83.48599999999999</v>
      </c>
      <c r="O42" s="55">
        <v>-20.432000000000002</v>
      </c>
      <c r="P42" s="55">
        <v>-56.659</v>
      </c>
      <c r="Q42" s="55">
        <v>-86.89999999999999</v>
      </c>
      <c r="R42" s="55">
        <v>-53.900000000000006</v>
      </c>
      <c r="S42" s="55">
        <v>-88.79899999999999</v>
      </c>
      <c r="T42" s="55">
        <v>-72.00900000000001</v>
      </c>
      <c r="U42" s="55">
        <v>-72.285</v>
      </c>
      <c r="V42" s="56">
        <v>-59.193999999999996</v>
      </c>
      <c r="W42" s="55">
        <f>W39-W40</f>
        <v>-70.513</v>
      </c>
      <c r="X42" s="55">
        <f>X39-X40</f>
        <v>-30.099999999999998</v>
      </c>
      <c r="Y42" s="57">
        <f>Y39-Y40</f>
        <v>-41.829</v>
      </c>
    </row>
    <row r="43" spans="1:25" ht="15.75" customHeight="1">
      <c r="A43" s="11"/>
      <c r="B43" s="6"/>
      <c r="C43" s="37"/>
      <c r="D43" s="36" t="s">
        <v>57</v>
      </c>
      <c r="E43" s="110" t="s">
        <v>58</v>
      </c>
      <c r="F43" s="122"/>
      <c r="G43" s="55">
        <v>225.618</v>
      </c>
      <c r="H43" s="55">
        <v>234.404</v>
      </c>
      <c r="I43" s="55">
        <v>173.818</v>
      </c>
      <c r="J43" s="55">
        <v>163.372</v>
      </c>
      <c r="K43" s="55">
        <v>131.115</v>
      </c>
      <c r="L43" s="55">
        <v>77.776</v>
      </c>
      <c r="M43" s="55">
        <v>0</v>
      </c>
      <c r="N43" s="55">
        <v>0</v>
      </c>
      <c r="O43" s="55">
        <v>0</v>
      </c>
      <c r="P43" s="55">
        <v>0</v>
      </c>
      <c r="Q43" s="55">
        <v>0</v>
      </c>
      <c r="R43" s="55">
        <v>0</v>
      </c>
      <c r="S43" s="55">
        <v>0</v>
      </c>
      <c r="T43" s="55">
        <v>0</v>
      </c>
      <c r="U43" s="55">
        <v>0</v>
      </c>
      <c r="V43" s="56">
        <v>0</v>
      </c>
      <c r="W43" s="55">
        <v>0</v>
      </c>
      <c r="X43" s="55">
        <v>0</v>
      </c>
      <c r="Y43" s="57">
        <v>0</v>
      </c>
    </row>
    <row r="44" spans="1:25" ht="15.75" customHeight="1">
      <c r="A44" s="11"/>
      <c r="B44" s="6"/>
      <c r="C44" s="37"/>
      <c r="D44" s="6"/>
      <c r="E44" s="110" t="s">
        <v>52</v>
      </c>
      <c r="F44" s="122"/>
      <c r="G44" s="55">
        <v>249.077</v>
      </c>
      <c r="H44" s="55">
        <v>135.137</v>
      </c>
      <c r="I44" s="55">
        <v>91.5</v>
      </c>
      <c r="J44" s="55">
        <v>89.262</v>
      </c>
      <c r="K44" s="55">
        <v>62.504</v>
      </c>
      <c r="L44" s="55">
        <v>43.816</v>
      </c>
      <c r="M44" s="55">
        <v>9.311</v>
      </c>
      <c r="N44" s="55">
        <v>7.664</v>
      </c>
      <c r="O44" s="55">
        <v>2.722</v>
      </c>
      <c r="P44" s="55">
        <v>0</v>
      </c>
      <c r="Q44" s="55">
        <v>0</v>
      </c>
      <c r="R44" s="55">
        <v>0</v>
      </c>
      <c r="S44" s="55">
        <v>0</v>
      </c>
      <c r="T44" s="55">
        <v>0</v>
      </c>
      <c r="U44" s="55">
        <v>0</v>
      </c>
      <c r="V44" s="56">
        <v>0</v>
      </c>
      <c r="W44" s="55">
        <v>0</v>
      </c>
      <c r="X44" s="55">
        <v>0</v>
      </c>
      <c r="Y44" s="57">
        <v>0</v>
      </c>
    </row>
    <row r="45" spans="1:25" ht="15.75" customHeight="1">
      <c r="A45" s="11"/>
      <c r="B45" s="6"/>
      <c r="C45" s="37"/>
      <c r="D45" s="6"/>
      <c r="E45" s="110" t="s">
        <v>53</v>
      </c>
      <c r="F45" s="122"/>
      <c r="G45" s="55">
        <f aca="true" t="shared" si="4" ref="G45:N45">G43+G44</f>
        <v>474.695</v>
      </c>
      <c r="H45" s="55">
        <f t="shared" si="4"/>
        <v>369.541</v>
      </c>
      <c r="I45" s="55">
        <f t="shared" si="4"/>
        <v>265.318</v>
      </c>
      <c r="J45" s="55">
        <f t="shared" si="4"/>
        <v>252.63400000000001</v>
      </c>
      <c r="K45" s="55">
        <f t="shared" si="4"/>
        <v>193.619</v>
      </c>
      <c r="L45" s="55">
        <f t="shared" si="4"/>
        <v>121.592</v>
      </c>
      <c r="M45" s="55">
        <f t="shared" si="4"/>
        <v>9.311</v>
      </c>
      <c r="N45" s="55">
        <f t="shared" si="4"/>
        <v>7.664</v>
      </c>
      <c r="O45" s="55">
        <v>2.722</v>
      </c>
      <c r="P45" s="55">
        <v>0</v>
      </c>
      <c r="Q45" s="55">
        <v>0</v>
      </c>
      <c r="R45" s="55">
        <v>0</v>
      </c>
      <c r="S45" s="55">
        <v>0</v>
      </c>
      <c r="T45" s="55">
        <v>0</v>
      </c>
      <c r="U45" s="55">
        <v>0</v>
      </c>
      <c r="V45" s="56">
        <v>0</v>
      </c>
      <c r="W45" s="55">
        <f>W43+W44</f>
        <v>0</v>
      </c>
      <c r="X45" s="113">
        <f>X43+X44</f>
        <v>0</v>
      </c>
      <c r="Y45" s="57">
        <f>Y43+Y44</f>
        <v>0</v>
      </c>
    </row>
    <row r="46" spans="1:25" ht="15.75" customHeight="1">
      <c r="A46" s="11"/>
      <c r="B46" s="6"/>
      <c r="C46" s="37"/>
      <c r="D46" s="49"/>
      <c r="E46" s="110" t="s">
        <v>54</v>
      </c>
      <c r="F46" s="122"/>
      <c r="G46" s="55">
        <f aca="true" t="shared" si="5" ref="G46:N46">G43-G44</f>
        <v>-23.459000000000003</v>
      </c>
      <c r="H46" s="55">
        <f t="shared" si="5"/>
        <v>99.267</v>
      </c>
      <c r="I46" s="55">
        <f t="shared" si="5"/>
        <v>82.31800000000001</v>
      </c>
      <c r="J46" s="55">
        <f t="shared" si="5"/>
        <v>74.11000000000001</v>
      </c>
      <c r="K46" s="55">
        <f t="shared" si="5"/>
        <v>68.61100000000002</v>
      </c>
      <c r="L46" s="55">
        <f t="shared" si="5"/>
        <v>33.959999999999994</v>
      </c>
      <c r="M46" s="55">
        <f t="shared" si="5"/>
        <v>-9.311</v>
      </c>
      <c r="N46" s="55">
        <f t="shared" si="5"/>
        <v>-7.664</v>
      </c>
      <c r="O46" s="55">
        <v>-2.722</v>
      </c>
      <c r="P46" s="55">
        <v>0</v>
      </c>
      <c r="Q46" s="55">
        <v>0</v>
      </c>
      <c r="R46" s="55">
        <v>0</v>
      </c>
      <c r="S46" s="55">
        <v>0</v>
      </c>
      <c r="T46" s="55">
        <v>0</v>
      </c>
      <c r="U46" s="55">
        <v>0</v>
      </c>
      <c r="V46" s="56">
        <v>0</v>
      </c>
      <c r="W46" s="55">
        <f>W43-W44</f>
        <v>0</v>
      </c>
      <c r="X46" s="55">
        <v>0</v>
      </c>
      <c r="Y46" s="57">
        <v>0</v>
      </c>
    </row>
    <row r="47" spans="1:25" ht="15.75" customHeight="1">
      <c r="A47" s="11"/>
      <c r="B47" s="6"/>
      <c r="C47" s="37"/>
      <c r="D47" s="36" t="s">
        <v>59</v>
      </c>
      <c r="E47" s="110" t="s">
        <v>58</v>
      </c>
      <c r="F47" s="122"/>
      <c r="G47" s="55">
        <v>176.17</v>
      </c>
      <c r="H47" s="55">
        <v>271.575</v>
      </c>
      <c r="I47" s="55">
        <v>289.252</v>
      </c>
      <c r="J47" s="55">
        <v>258.039</v>
      </c>
      <c r="K47" s="55">
        <v>340.281</v>
      </c>
      <c r="L47" s="55">
        <v>519.539</v>
      </c>
      <c r="M47" s="55">
        <v>765.346</v>
      </c>
      <c r="N47" s="55">
        <v>932.25</v>
      </c>
      <c r="O47" s="55">
        <v>934.251</v>
      </c>
      <c r="P47" s="55">
        <v>1043.928</v>
      </c>
      <c r="Q47" s="55">
        <v>913.663</v>
      </c>
      <c r="R47" s="55">
        <v>1073.952</v>
      </c>
      <c r="S47" s="55">
        <v>615.243</v>
      </c>
      <c r="T47" s="55">
        <v>1206.202</v>
      </c>
      <c r="U47" s="55">
        <v>1452.672</v>
      </c>
      <c r="V47" s="56">
        <v>185.522567</v>
      </c>
      <c r="W47" s="55">
        <v>0</v>
      </c>
      <c r="X47" s="55">
        <v>10.5</v>
      </c>
      <c r="Y47" s="57">
        <v>0.2</v>
      </c>
    </row>
    <row r="48" spans="1:25" ht="15.75" customHeight="1">
      <c r="A48" s="11"/>
      <c r="B48" s="6"/>
      <c r="C48" s="37"/>
      <c r="D48" s="6"/>
      <c r="E48" s="110" t="s">
        <v>52</v>
      </c>
      <c r="F48" s="122"/>
      <c r="G48" s="55">
        <v>226.787</v>
      </c>
      <c r="H48" s="55">
        <v>370.155</v>
      </c>
      <c r="I48" s="55">
        <v>434.965</v>
      </c>
      <c r="J48" s="55">
        <v>439.001</v>
      </c>
      <c r="K48" s="55">
        <v>715.472</v>
      </c>
      <c r="L48" s="55">
        <v>830.2</v>
      </c>
      <c r="M48" s="55">
        <v>1032.55</v>
      </c>
      <c r="N48" s="55">
        <v>888.117</v>
      </c>
      <c r="O48" s="55">
        <v>744.83</v>
      </c>
      <c r="P48" s="55">
        <v>868.321</v>
      </c>
      <c r="Q48" s="55">
        <v>800.192</v>
      </c>
      <c r="R48" s="55">
        <v>897.153</v>
      </c>
      <c r="S48" s="55">
        <v>520.604</v>
      </c>
      <c r="T48" s="55">
        <v>1136.437</v>
      </c>
      <c r="U48" s="55">
        <v>1262.116</v>
      </c>
      <c r="V48" s="56">
        <v>147.038376</v>
      </c>
      <c r="W48" s="55">
        <v>0.9</v>
      </c>
      <c r="X48" s="55">
        <v>20.7</v>
      </c>
      <c r="Y48" s="57">
        <v>6.7</v>
      </c>
    </row>
    <row r="49" spans="1:25" ht="15.75" customHeight="1">
      <c r="A49" s="11"/>
      <c r="B49" s="6"/>
      <c r="C49" s="37"/>
      <c r="D49" s="6"/>
      <c r="E49" s="110" t="s">
        <v>53</v>
      </c>
      <c r="F49" s="122"/>
      <c r="G49" s="55">
        <v>402.957</v>
      </c>
      <c r="H49" s="55">
        <v>641.73</v>
      </c>
      <c r="I49" s="55">
        <v>724.217</v>
      </c>
      <c r="J49" s="55">
        <v>697.04</v>
      </c>
      <c r="K49" s="55">
        <v>1055.754</v>
      </c>
      <c r="L49" s="55">
        <v>1349.739</v>
      </c>
      <c r="M49" s="55">
        <v>1797.896</v>
      </c>
      <c r="N49" s="55">
        <v>1820.366</v>
      </c>
      <c r="O49" s="55">
        <v>1679.082</v>
      </c>
      <c r="P49" s="55">
        <v>1912.249</v>
      </c>
      <c r="Q49" s="55">
        <v>1713.855</v>
      </c>
      <c r="R49" s="55">
        <v>1971.105</v>
      </c>
      <c r="S49" s="55">
        <v>1135.847</v>
      </c>
      <c r="T49" s="55">
        <v>2342.639</v>
      </c>
      <c r="U49" s="55">
        <v>2714.788</v>
      </c>
      <c r="V49" s="56">
        <v>332.560943</v>
      </c>
      <c r="W49" s="55">
        <f>W47+W48</f>
        <v>0.9</v>
      </c>
      <c r="X49" s="55">
        <f>X47+X48</f>
        <v>31.2</v>
      </c>
      <c r="Y49" s="57">
        <f>Y47+Y48</f>
        <v>6.9</v>
      </c>
    </row>
    <row r="50" spans="1:25" ht="15.75" customHeight="1" thickBot="1">
      <c r="A50" s="8"/>
      <c r="B50" s="43"/>
      <c r="C50" s="44"/>
      <c r="D50" s="43"/>
      <c r="E50" s="111" t="s">
        <v>54</v>
      </c>
      <c r="F50" s="126"/>
      <c r="G50" s="9">
        <f aca="true" t="shared" si="6" ref="G50:S50">G47-G48</f>
        <v>-50.61700000000002</v>
      </c>
      <c r="H50" s="9">
        <f t="shared" si="6"/>
        <v>-98.57999999999998</v>
      </c>
      <c r="I50" s="9">
        <f t="shared" si="6"/>
        <v>-145.71299999999997</v>
      </c>
      <c r="J50" s="9">
        <f t="shared" si="6"/>
        <v>-180.962</v>
      </c>
      <c r="K50" s="9">
        <f t="shared" si="6"/>
        <v>-375.191</v>
      </c>
      <c r="L50" s="9">
        <f t="shared" si="6"/>
        <v>-310.66100000000006</v>
      </c>
      <c r="M50" s="9">
        <f t="shared" si="6"/>
        <v>-267.20399999999995</v>
      </c>
      <c r="N50" s="9">
        <f t="shared" si="6"/>
        <v>44.13300000000004</v>
      </c>
      <c r="O50" s="9">
        <f t="shared" si="6"/>
        <v>189.42099999999994</v>
      </c>
      <c r="P50" s="9">
        <f t="shared" si="6"/>
        <v>175.60700000000008</v>
      </c>
      <c r="Q50" s="9">
        <f t="shared" si="6"/>
        <v>113.471</v>
      </c>
      <c r="R50" s="9">
        <f t="shared" si="6"/>
        <v>176.79899999999998</v>
      </c>
      <c r="S50" s="9">
        <f t="shared" si="6"/>
        <v>94.63900000000001</v>
      </c>
      <c r="T50" s="9">
        <v>69.7650000000001</v>
      </c>
      <c r="U50" s="9">
        <v>190.55600000000004</v>
      </c>
      <c r="V50" s="58">
        <v>38.48419100000001</v>
      </c>
      <c r="W50" s="70">
        <f>W47-W48</f>
        <v>-0.9</v>
      </c>
      <c r="X50" s="70">
        <f>X47-X48</f>
        <v>-10.2</v>
      </c>
      <c r="Y50" s="59">
        <f>Y47-Y48</f>
        <v>-6.5</v>
      </c>
    </row>
    <row r="51" spans="1:10" ht="12.75">
      <c r="A51" s="116" t="s">
        <v>62</v>
      </c>
      <c r="B51" s="3" t="s">
        <v>63</v>
      </c>
      <c r="C51" s="3"/>
      <c r="D51" s="62"/>
      <c r="E51" s="3"/>
      <c r="F51" s="63"/>
      <c r="G51" s="64"/>
      <c r="H51" s="64"/>
      <c r="I51" s="64"/>
      <c r="J51" s="64"/>
    </row>
    <row r="52" spans="1:2" ht="12.75">
      <c r="A52" s="60" t="s">
        <v>64</v>
      </c>
      <c r="B52" s="2" t="s">
        <v>68</v>
      </c>
    </row>
    <row r="53" ht="12.75">
      <c r="B53" s="3" t="s">
        <v>70</v>
      </c>
    </row>
    <row r="54" spans="1:10" ht="12.75">
      <c r="A54" s="116" t="s">
        <v>60</v>
      </c>
      <c r="B54" s="3" t="s">
        <v>71</v>
      </c>
      <c r="C54" s="3"/>
      <c r="D54" s="62"/>
      <c r="E54" s="3"/>
      <c r="F54" s="63"/>
      <c r="G54" s="64"/>
      <c r="H54" s="64"/>
      <c r="I54" s="64"/>
      <c r="J54" s="64"/>
    </row>
    <row r="55" spans="1:10" ht="12.75">
      <c r="A55" s="61" t="s">
        <v>61</v>
      </c>
      <c r="B55" s="3" t="s">
        <v>72</v>
      </c>
      <c r="C55" s="3"/>
      <c r="D55" s="62"/>
      <c r="E55" s="3"/>
      <c r="F55" s="63"/>
      <c r="G55" s="64"/>
      <c r="H55" s="64"/>
      <c r="I55" s="64"/>
      <c r="J55" s="64"/>
    </row>
    <row r="56" spans="1:10" ht="12.75">
      <c r="A56" s="61"/>
      <c r="B56" s="3"/>
      <c r="C56" s="3"/>
      <c r="D56" s="62"/>
      <c r="E56" s="3"/>
      <c r="F56" s="63"/>
      <c r="G56" s="64"/>
      <c r="H56" s="64"/>
      <c r="I56" s="64"/>
      <c r="J56" s="64"/>
    </row>
    <row r="57" ht="12.75">
      <c r="B57" s="3"/>
    </row>
  </sheetData>
  <sheetProtection/>
  <mergeCells count="16">
    <mergeCell ref="F35:F50"/>
    <mergeCell ref="F23:F24"/>
    <mergeCell ref="F25:F26"/>
    <mergeCell ref="F27:F28"/>
    <mergeCell ref="F29:F30"/>
    <mergeCell ref="F31:F34"/>
    <mergeCell ref="D3:E3"/>
    <mergeCell ref="B35:C35"/>
    <mergeCell ref="B2:E2"/>
    <mergeCell ref="F7:F8"/>
    <mergeCell ref="F9:F11"/>
    <mergeCell ref="F12:F13"/>
    <mergeCell ref="F14:F16"/>
    <mergeCell ref="F17:F18"/>
    <mergeCell ref="F19:F20"/>
    <mergeCell ref="F21:F22"/>
  </mergeCells>
  <printOptions/>
  <pageMargins left="0.7480314960629921" right="0.7480314960629921" top="0.984251968503937" bottom="0.984251968503937" header="0.5118110236220472" footer="0.5118110236220472"/>
  <pageSetup fitToHeight="1" fitToWidth="1" horizontalDpi="600" verticalDpi="600" orientation="landscape" paperSize="8" scale="83" r:id="rId2"/>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ERINA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三村光弘</dc:creator>
  <cp:keywords/>
  <dc:description/>
  <cp:lastModifiedBy>ERINA</cp:lastModifiedBy>
  <cp:lastPrinted>2021-02-18T07:58:33Z</cp:lastPrinted>
  <dcterms:created xsi:type="dcterms:W3CDTF">2005-04-08T11:57:35Z</dcterms:created>
  <dcterms:modified xsi:type="dcterms:W3CDTF">2021-02-18T08:08:16Z</dcterms:modified>
  <cp:category/>
  <cp:version/>
  <cp:contentType/>
  <cp:contentStatus/>
</cp:coreProperties>
</file>