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THERS\データブック\データブック2020\HP付表\日\"/>
    </mc:Choice>
  </mc:AlternateContent>
  <bookViews>
    <workbookView xWindow="0" yWindow="0" windowWidth="16845" windowHeight="10275"/>
  </bookViews>
  <sheets>
    <sheet name="1-1" sheetId="1" r:id="rId1"/>
    <sheet name="1-2(1)" sheetId="5" r:id="rId2"/>
    <sheet name="1-2(2)" sheetId="2" r:id="rId3"/>
    <sheet name="1-2(3)" sheetId="3" r:id="rId4"/>
    <sheet name="1-2(4)" sheetId="4" r:id="rId5"/>
  </sheets>
  <definedNames>
    <definedName name="_xlnm.Print_Area" localSheetId="1">'1-2(1)'!$A$1:$U$53</definedName>
    <definedName name="_xlnm.Print_Area" localSheetId="3">'1-2(3)'!$A$1:$Z$29</definedName>
    <definedName name="_xlnm.Print_Area" localSheetId="4">'1-2(4)'!$A$1:$Z$8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7" i="5" l="1"/>
  <c r="X147" i="1"/>
  <c r="X159" i="1" l="1"/>
  <c r="X156" i="1"/>
  <c r="X153" i="1"/>
  <c r="X150" i="1"/>
  <c r="X33" i="1"/>
  <c r="X32" i="1"/>
  <c r="X31" i="1"/>
  <c r="X30" i="1"/>
  <c r="X29" i="1"/>
  <c r="X18" i="1"/>
  <c r="X17" i="1"/>
  <c r="X16" i="1"/>
  <c r="X15" i="1"/>
  <c r="X14" i="1"/>
  <c r="V33" i="1" l="1"/>
  <c r="V32" i="1"/>
  <c r="V31" i="1"/>
  <c r="V30" i="1"/>
  <c r="V29" i="1"/>
  <c r="V18" i="1"/>
  <c r="V17" i="1"/>
  <c r="V16" i="1"/>
  <c r="V15" i="1"/>
  <c r="V14" i="1"/>
  <c r="U16" i="1"/>
  <c r="S49" i="5"/>
  <c r="U49" i="5" s="1"/>
  <c r="S48" i="5"/>
  <c r="U48" i="5" s="1"/>
  <c r="S47" i="5"/>
  <c r="S45" i="5"/>
  <c r="U45" i="5" s="1"/>
  <c r="S44" i="5"/>
  <c r="U44" i="5" s="1"/>
  <c r="S43" i="5"/>
  <c r="U43" i="5" s="1"/>
  <c r="S42" i="5"/>
  <c r="U42" i="5" s="1"/>
  <c r="S41" i="5"/>
  <c r="U41" i="5" s="1"/>
  <c r="S40" i="5"/>
  <c r="U40" i="5" s="1"/>
  <c r="S39" i="5"/>
  <c r="U39" i="5" s="1"/>
  <c r="S38" i="5"/>
  <c r="U38" i="5" s="1"/>
  <c r="S37" i="5"/>
  <c r="U37" i="5" s="1"/>
  <c r="S36" i="5"/>
  <c r="U36" i="5" s="1"/>
  <c r="S29" i="5"/>
  <c r="U29" i="5" s="1"/>
  <c r="S26" i="5"/>
  <c r="U26" i="5" s="1"/>
  <c r="S24" i="5"/>
  <c r="U24" i="5" s="1"/>
  <c r="S14" i="5"/>
  <c r="U14" i="5" s="1"/>
  <c r="S13" i="5"/>
  <c r="U13" i="5" s="1"/>
  <c r="V177" i="1" l="1"/>
  <c r="X177" i="1" s="1"/>
  <c r="V159" i="1"/>
  <c r="V156" i="1"/>
  <c r="V153" i="1"/>
  <c r="V150" i="1"/>
  <c r="V147" i="1"/>
  <c r="V131" i="1"/>
  <c r="X131" i="1" s="1"/>
  <c r="V130" i="1"/>
  <c r="X130" i="1" s="1"/>
  <c r="V129" i="1"/>
  <c r="X129" i="1" s="1"/>
  <c r="V128" i="1"/>
  <c r="X128" i="1" s="1"/>
  <c r="V127" i="1"/>
  <c r="X127" i="1" s="1"/>
  <c r="V126" i="1"/>
  <c r="X126" i="1" s="1"/>
  <c r="V125" i="1"/>
  <c r="X125" i="1" s="1"/>
  <c r="V124" i="1"/>
  <c r="X124" i="1" s="1"/>
  <c r="V123" i="1"/>
  <c r="X123" i="1" s="1"/>
  <c r="V122" i="1"/>
  <c r="X122" i="1" s="1"/>
  <c r="V121" i="1"/>
  <c r="X121" i="1" s="1"/>
  <c r="V120" i="1"/>
  <c r="X120" i="1" s="1"/>
  <c r="V98" i="1"/>
  <c r="X98" i="1" s="1"/>
  <c r="V97" i="1"/>
  <c r="X97" i="1" s="1"/>
  <c r="V96" i="1"/>
  <c r="X96" i="1" s="1"/>
  <c r="V95" i="1"/>
  <c r="X95" i="1" s="1"/>
  <c r="V94" i="1"/>
  <c r="X94" i="1" s="1"/>
  <c r="V93" i="1"/>
  <c r="X93" i="1" s="1"/>
  <c r="V92" i="1"/>
  <c r="X92" i="1" s="1"/>
  <c r="V91" i="1"/>
  <c r="X91" i="1" s="1"/>
  <c r="V90" i="1"/>
  <c r="X90" i="1" s="1"/>
  <c r="V89" i="1"/>
  <c r="X89" i="1" s="1"/>
  <c r="V88" i="1"/>
  <c r="X88" i="1" s="1"/>
  <c r="V87" i="1"/>
  <c r="X87" i="1" s="1"/>
  <c r="V85" i="1"/>
  <c r="X85" i="1" s="1"/>
  <c r="V84" i="1"/>
  <c r="X84" i="1" s="1"/>
  <c r="V83" i="1"/>
  <c r="X83" i="1" s="1"/>
  <c r="V82" i="1"/>
  <c r="X82" i="1" s="1"/>
  <c r="V81" i="1"/>
  <c r="X81" i="1" s="1"/>
  <c r="V80" i="1"/>
  <c r="X80" i="1" s="1"/>
  <c r="V79" i="1"/>
  <c r="X79" i="1" s="1"/>
  <c r="V78" i="1"/>
  <c r="X78" i="1" s="1"/>
  <c r="V77" i="1"/>
  <c r="X77" i="1" s="1"/>
  <c r="V76" i="1"/>
  <c r="X76" i="1" s="1"/>
  <c r="V75" i="1"/>
  <c r="X75" i="1" s="1"/>
  <c r="V74" i="1"/>
  <c r="X74" i="1" s="1"/>
  <c r="V72" i="1"/>
  <c r="X72" i="1" s="1"/>
  <c r="V71" i="1"/>
  <c r="X71" i="1" s="1"/>
  <c r="V70" i="1"/>
  <c r="X70" i="1" s="1"/>
  <c r="V69" i="1"/>
  <c r="X69" i="1" s="1"/>
  <c r="V68" i="1"/>
  <c r="X68" i="1" s="1"/>
  <c r="V67" i="1"/>
  <c r="X67" i="1" s="1"/>
  <c r="V66" i="1"/>
  <c r="X66" i="1" s="1"/>
  <c r="V65" i="1"/>
  <c r="X65" i="1" s="1"/>
  <c r="V64" i="1"/>
  <c r="X64" i="1" s="1"/>
  <c r="V63" i="1"/>
  <c r="X63" i="1" s="1"/>
  <c r="V62" i="1"/>
  <c r="X62" i="1" s="1"/>
  <c r="V61" i="1"/>
  <c r="X61" i="1" s="1"/>
  <c r="V59" i="1"/>
  <c r="X59" i="1" s="1"/>
  <c r="V58" i="1"/>
  <c r="X58" i="1" s="1"/>
  <c r="V57" i="1"/>
  <c r="X57" i="1" s="1"/>
  <c r="V56" i="1"/>
  <c r="X56" i="1" s="1"/>
  <c r="V55" i="1"/>
  <c r="X55" i="1" s="1"/>
  <c r="V54" i="1"/>
  <c r="X54" i="1" s="1"/>
  <c r="V53" i="1"/>
  <c r="X53" i="1" s="1"/>
  <c r="V52" i="1"/>
  <c r="X52" i="1" s="1"/>
  <c r="V51" i="1"/>
  <c r="X51" i="1" s="1"/>
  <c r="V50" i="1"/>
  <c r="X50" i="1" s="1"/>
  <c r="V49" i="1"/>
  <c r="X49" i="1" s="1"/>
  <c r="V48" i="1"/>
  <c r="X48" i="1" s="1"/>
  <c r="V46" i="1"/>
  <c r="X46" i="1" s="1"/>
  <c r="V45" i="1"/>
  <c r="X45" i="1" s="1"/>
  <c r="V44" i="1"/>
  <c r="X44" i="1" s="1"/>
  <c r="V43" i="1"/>
  <c r="X43" i="1" s="1"/>
  <c r="V42" i="1"/>
  <c r="X42" i="1" s="1"/>
  <c r="V41" i="1"/>
  <c r="X41" i="1" s="1"/>
  <c r="V40" i="1"/>
  <c r="X40" i="1" s="1"/>
  <c r="V39" i="1"/>
  <c r="X39" i="1" s="1"/>
  <c r="V38" i="1"/>
  <c r="X38" i="1" s="1"/>
  <c r="V37" i="1"/>
  <c r="X37" i="1" s="1"/>
  <c r="V36" i="1"/>
  <c r="X36" i="1" s="1"/>
  <c r="V35" i="1"/>
  <c r="X35" i="1" s="1"/>
  <c r="V4" i="1"/>
  <c r="X4" i="1" s="1"/>
  <c r="T47" i="5" l="1"/>
  <c r="W29" i="1" l="1"/>
  <c r="W33" i="1"/>
  <c r="W32" i="1"/>
  <c r="W31" i="1"/>
  <c r="W30" i="1"/>
  <c r="U33" i="1"/>
  <c r="U32" i="1"/>
  <c r="U31" i="1"/>
  <c r="U30" i="1"/>
  <c r="U29" i="1"/>
  <c r="W18" i="1"/>
  <c r="W17" i="1"/>
  <c r="W16" i="1"/>
  <c r="W15" i="1"/>
  <c r="W14" i="1"/>
  <c r="U18" i="1"/>
  <c r="U17" i="1"/>
  <c r="U15" i="1"/>
  <c r="U14" i="1"/>
  <c r="W159" i="1" l="1"/>
  <c r="W156" i="1"/>
  <c r="W153" i="1"/>
  <c r="W150" i="1"/>
  <c r="W147" i="1"/>
  <c r="R49" i="5" l="1"/>
  <c r="T49" i="5" s="1"/>
  <c r="R48" i="5"/>
  <c r="T48" i="5" s="1"/>
  <c r="R47" i="5"/>
  <c r="Q47" i="5"/>
  <c r="P47" i="5"/>
  <c r="O47" i="5"/>
  <c r="N47" i="5"/>
  <c r="M47" i="5"/>
  <c r="L47" i="5"/>
  <c r="K47" i="5"/>
  <c r="I47" i="5"/>
  <c r="H47" i="5"/>
  <c r="G47" i="5"/>
  <c r="G49" i="5" s="1"/>
  <c r="F47" i="5"/>
  <c r="F49" i="5" s="1"/>
  <c r="E47" i="5"/>
  <c r="E49" i="5" s="1"/>
  <c r="D47" i="5"/>
  <c r="D49" i="5" s="1"/>
  <c r="C47" i="5"/>
  <c r="C49" i="5" s="1"/>
  <c r="R45" i="5"/>
  <c r="T45" i="5" s="1"/>
  <c r="R44" i="5"/>
  <c r="T44" i="5" s="1"/>
  <c r="R43" i="5"/>
  <c r="T43" i="5" s="1"/>
  <c r="R42" i="5"/>
  <c r="T42" i="5" s="1"/>
  <c r="R41" i="5"/>
  <c r="T41" i="5" s="1"/>
  <c r="R40" i="5"/>
  <c r="T40" i="5" s="1"/>
  <c r="R39" i="5"/>
  <c r="T39" i="5" s="1"/>
  <c r="R38" i="5"/>
  <c r="T38" i="5" s="1"/>
  <c r="R37" i="5"/>
  <c r="T37" i="5" s="1"/>
  <c r="R36" i="5"/>
  <c r="T36" i="5" s="1"/>
  <c r="R29" i="5"/>
  <c r="T29" i="5" s="1"/>
  <c r="R26" i="5"/>
  <c r="T26" i="5" s="1"/>
  <c r="R24" i="5"/>
  <c r="T24" i="5" s="1"/>
  <c r="R14" i="5"/>
  <c r="T14" i="5" s="1"/>
  <c r="R13" i="5"/>
  <c r="T13" i="5" s="1"/>
  <c r="U177" i="1"/>
  <c r="W177" i="1" s="1"/>
  <c r="J171" i="1"/>
  <c r="I171" i="1"/>
  <c r="T163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U131" i="1"/>
  <c r="W131" i="1" s="1"/>
  <c r="U130" i="1"/>
  <c r="W130" i="1" s="1"/>
  <c r="U129" i="1"/>
  <c r="W129" i="1" s="1"/>
  <c r="U128" i="1"/>
  <c r="W128" i="1" s="1"/>
  <c r="U127" i="1"/>
  <c r="W127" i="1" s="1"/>
  <c r="U126" i="1"/>
  <c r="W126" i="1" s="1"/>
  <c r="U125" i="1"/>
  <c r="W125" i="1" s="1"/>
  <c r="H125" i="1"/>
  <c r="U124" i="1"/>
  <c r="W124" i="1" s="1"/>
  <c r="H124" i="1"/>
  <c r="U123" i="1"/>
  <c r="W123" i="1" s="1"/>
  <c r="H123" i="1"/>
  <c r="U122" i="1"/>
  <c r="W122" i="1" s="1"/>
  <c r="U121" i="1"/>
  <c r="W121" i="1" s="1"/>
  <c r="U120" i="1"/>
  <c r="W120" i="1" s="1"/>
  <c r="U98" i="1"/>
  <c r="W98" i="1" s="1"/>
  <c r="U97" i="1"/>
  <c r="W97" i="1" s="1"/>
  <c r="U96" i="1"/>
  <c r="W96" i="1" s="1"/>
  <c r="J96" i="1"/>
  <c r="I96" i="1"/>
  <c r="H96" i="1"/>
  <c r="G96" i="1"/>
  <c r="F96" i="1"/>
  <c r="E96" i="1"/>
  <c r="U95" i="1"/>
  <c r="W95" i="1" s="1"/>
  <c r="U94" i="1"/>
  <c r="W94" i="1" s="1"/>
  <c r="U93" i="1"/>
  <c r="W93" i="1" s="1"/>
  <c r="U92" i="1"/>
  <c r="W92" i="1" s="1"/>
  <c r="U91" i="1"/>
  <c r="W91" i="1" s="1"/>
  <c r="U90" i="1"/>
  <c r="W90" i="1" s="1"/>
  <c r="U89" i="1"/>
  <c r="W89" i="1" s="1"/>
  <c r="U88" i="1"/>
  <c r="W88" i="1" s="1"/>
  <c r="U87" i="1"/>
  <c r="W87" i="1" s="1"/>
  <c r="U85" i="1"/>
  <c r="W85" i="1" s="1"/>
  <c r="U84" i="1"/>
  <c r="W84" i="1" s="1"/>
  <c r="U83" i="1"/>
  <c r="W83" i="1" s="1"/>
  <c r="U82" i="1"/>
  <c r="W82" i="1" s="1"/>
  <c r="U81" i="1"/>
  <c r="W81" i="1" s="1"/>
  <c r="U80" i="1"/>
  <c r="W80" i="1" s="1"/>
  <c r="U79" i="1"/>
  <c r="W79" i="1" s="1"/>
  <c r="U78" i="1"/>
  <c r="W78" i="1" s="1"/>
  <c r="U77" i="1"/>
  <c r="W77" i="1" s="1"/>
  <c r="U76" i="1"/>
  <c r="W76" i="1" s="1"/>
  <c r="U75" i="1"/>
  <c r="W75" i="1" s="1"/>
  <c r="U74" i="1"/>
  <c r="W74" i="1" s="1"/>
  <c r="U72" i="1"/>
  <c r="W72" i="1" s="1"/>
  <c r="U71" i="1"/>
  <c r="W71" i="1" s="1"/>
  <c r="U70" i="1"/>
  <c r="W70" i="1" s="1"/>
  <c r="J70" i="1"/>
  <c r="I70" i="1"/>
  <c r="H70" i="1"/>
  <c r="G70" i="1"/>
  <c r="F70" i="1"/>
  <c r="E70" i="1"/>
  <c r="U69" i="1"/>
  <c r="W69" i="1" s="1"/>
  <c r="U68" i="1"/>
  <c r="W68" i="1" s="1"/>
  <c r="U67" i="1"/>
  <c r="W67" i="1" s="1"/>
  <c r="U66" i="1"/>
  <c r="W66" i="1" s="1"/>
  <c r="U65" i="1"/>
  <c r="W65" i="1" s="1"/>
  <c r="U64" i="1"/>
  <c r="W64" i="1" s="1"/>
  <c r="U63" i="1"/>
  <c r="W63" i="1" s="1"/>
  <c r="U62" i="1"/>
  <c r="W62" i="1" s="1"/>
  <c r="U61" i="1"/>
  <c r="W61" i="1" s="1"/>
  <c r="U59" i="1"/>
  <c r="W59" i="1" s="1"/>
  <c r="U58" i="1"/>
  <c r="W58" i="1" s="1"/>
  <c r="U57" i="1"/>
  <c r="W57" i="1" s="1"/>
  <c r="J57" i="1"/>
  <c r="I57" i="1"/>
  <c r="H57" i="1"/>
  <c r="G57" i="1"/>
  <c r="F57" i="1"/>
  <c r="E57" i="1"/>
  <c r="U56" i="1"/>
  <c r="W56" i="1" s="1"/>
  <c r="U55" i="1"/>
  <c r="W55" i="1" s="1"/>
  <c r="U54" i="1"/>
  <c r="W54" i="1" s="1"/>
  <c r="U53" i="1"/>
  <c r="W53" i="1" s="1"/>
  <c r="U52" i="1"/>
  <c r="W52" i="1" s="1"/>
  <c r="U51" i="1"/>
  <c r="W51" i="1" s="1"/>
  <c r="U50" i="1"/>
  <c r="W50" i="1" s="1"/>
  <c r="U49" i="1"/>
  <c r="W49" i="1" s="1"/>
  <c r="U48" i="1"/>
  <c r="W48" i="1" s="1"/>
  <c r="U46" i="1"/>
  <c r="W46" i="1" s="1"/>
  <c r="U45" i="1"/>
  <c r="W45" i="1" s="1"/>
  <c r="U44" i="1"/>
  <c r="W44" i="1" s="1"/>
  <c r="U43" i="1"/>
  <c r="W43" i="1" s="1"/>
  <c r="U42" i="1"/>
  <c r="W42" i="1" s="1"/>
  <c r="U41" i="1"/>
  <c r="W41" i="1" s="1"/>
  <c r="U40" i="1"/>
  <c r="W40" i="1" s="1"/>
  <c r="U39" i="1"/>
  <c r="W39" i="1" s="1"/>
  <c r="U38" i="1"/>
  <c r="W38" i="1" s="1"/>
  <c r="U37" i="1"/>
  <c r="W37" i="1" s="1"/>
  <c r="U36" i="1"/>
  <c r="W36" i="1" s="1"/>
  <c r="U35" i="1"/>
  <c r="W35" i="1" s="1"/>
  <c r="K18" i="1"/>
  <c r="K17" i="1"/>
  <c r="K16" i="1"/>
  <c r="K15" i="1"/>
  <c r="K14" i="1"/>
  <c r="U4" i="1"/>
  <c r="W4" i="1" s="1"/>
</calcChain>
</file>

<file path=xl/sharedStrings.xml><?xml version="1.0" encoding="utf-8"?>
<sst xmlns="http://schemas.openxmlformats.org/spreadsheetml/2006/main" count="1276" uniqueCount="215">
  <si>
    <r>
      <t>付表1</t>
    </r>
    <r>
      <rPr>
        <sz val="11"/>
        <color theme="1"/>
        <rFont val="ＭＳ Ｐゴシック"/>
        <family val="2"/>
        <charset val="128"/>
        <scheme val="minor"/>
      </rPr>
      <t>-1　中国及び東北部の統計データ　(1)</t>
    </r>
    <rPh sb="0" eb="2">
      <t>フヒョウ</t>
    </rPh>
    <rPh sb="6" eb="8">
      <t>チュウゴク</t>
    </rPh>
    <rPh sb="8" eb="9">
      <t>オヨ</t>
    </rPh>
    <rPh sb="10" eb="13">
      <t>トウホクブ</t>
    </rPh>
    <rPh sb="14" eb="16">
      <t>トウケイ</t>
    </rPh>
    <phoneticPr fontId="3"/>
  </si>
  <si>
    <t>人口</t>
  </si>
  <si>
    <t>全国</t>
    <rPh sb="0" eb="1">
      <t>ゼン</t>
    </rPh>
    <rPh sb="1" eb="2">
      <t>コク</t>
    </rPh>
    <phoneticPr fontId="3"/>
  </si>
  <si>
    <t>千人</t>
    <rPh sb="0" eb="1">
      <t>セン</t>
    </rPh>
    <phoneticPr fontId="3"/>
  </si>
  <si>
    <t>　経済活動人口</t>
    <rPh sb="1" eb="3">
      <t>ケイザイ</t>
    </rPh>
    <rPh sb="3" eb="5">
      <t>カツドウ</t>
    </rPh>
    <rPh sb="5" eb="7">
      <t>ジンコウ</t>
    </rPh>
    <phoneticPr fontId="3"/>
  </si>
  <si>
    <t>N.A.</t>
  </si>
  <si>
    <t>N.A.</t>
    <phoneticPr fontId="3"/>
  </si>
  <si>
    <t>遼寧省</t>
    <rPh sb="0" eb="1">
      <t>リョウ</t>
    </rPh>
    <rPh sb="1" eb="2">
      <t>ネイ</t>
    </rPh>
    <rPh sb="2" eb="3">
      <t>ショウ</t>
    </rPh>
    <phoneticPr fontId="3"/>
  </si>
  <si>
    <t>吉林省</t>
    <rPh sb="0" eb="2">
      <t>キツリン</t>
    </rPh>
    <rPh sb="2" eb="3">
      <t>ショウ</t>
    </rPh>
    <phoneticPr fontId="3"/>
  </si>
  <si>
    <t>黒龍江省</t>
    <rPh sb="0" eb="1">
      <t>コク</t>
    </rPh>
    <rPh sb="1" eb="2">
      <t>タツ</t>
    </rPh>
    <rPh sb="2" eb="3">
      <t>エ</t>
    </rPh>
    <rPh sb="3" eb="4">
      <t>ショウ</t>
    </rPh>
    <phoneticPr fontId="3"/>
  </si>
  <si>
    <t>内モンゴル自治区</t>
    <rPh sb="0" eb="1">
      <t>ウチ</t>
    </rPh>
    <rPh sb="5" eb="8">
      <t>ジチク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</si>
  <si>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GDP・地域内総生産（名目）</t>
    </r>
    <rPh sb="4" eb="6">
      <t>チイキ</t>
    </rPh>
    <rPh sb="6" eb="7">
      <t>ナイ</t>
    </rPh>
    <rPh sb="7" eb="10">
      <t>ソウセイサン</t>
    </rPh>
    <rPh sb="11" eb="13">
      <t>メイモク</t>
    </rPh>
    <phoneticPr fontId="3"/>
  </si>
  <si>
    <t>全国</t>
    <rPh sb="0" eb="2">
      <t>ゼンコク</t>
    </rPh>
    <phoneticPr fontId="3"/>
  </si>
  <si>
    <t>億元</t>
  </si>
  <si>
    <t>億ドル</t>
    <phoneticPr fontId="3"/>
  </si>
  <si>
    <r>
      <rPr>
        <sz val="11"/>
        <color theme="1"/>
        <rFont val="ＭＳ Ｐゴシック"/>
        <family val="2"/>
        <charset val="128"/>
        <scheme val="minor"/>
      </rPr>
      <t>GDP・地域内総生産の成長率（実質）　</t>
    </r>
    <r>
      <rPr>
        <sz val="10"/>
        <rFont val="ＭＳ Ｐゴシック"/>
        <family val="3"/>
        <charset val="128"/>
      </rPr>
      <t>　　　</t>
    </r>
    <rPh sb="15" eb="17">
      <t>ジッシツ</t>
    </rPh>
    <phoneticPr fontId="3"/>
  </si>
  <si>
    <t>％</t>
  </si>
  <si>
    <r>
      <rPr>
        <sz val="11"/>
        <color theme="1"/>
        <rFont val="ＭＳ Ｐゴシック"/>
        <family val="2"/>
        <charset val="128"/>
        <scheme val="minor"/>
      </rPr>
      <t>一人当たりGDP・地域内総生産（名目）</t>
    </r>
    <rPh sb="0" eb="2">
      <t>ヒトリ</t>
    </rPh>
    <rPh sb="2" eb="3">
      <t>ア</t>
    </rPh>
    <rPh sb="16" eb="18">
      <t>メイモク</t>
    </rPh>
    <phoneticPr fontId="3"/>
  </si>
  <si>
    <t>元</t>
    <rPh sb="0" eb="1">
      <t>ゲン</t>
    </rPh>
    <phoneticPr fontId="3"/>
  </si>
  <si>
    <t>ドル</t>
    <phoneticPr fontId="3"/>
  </si>
  <si>
    <t>固定資産投資額</t>
    <rPh sb="0" eb="2">
      <t>コテイ</t>
    </rPh>
    <rPh sb="2" eb="4">
      <t>シサン</t>
    </rPh>
    <rPh sb="4" eb="6">
      <t>トウシ</t>
    </rPh>
    <rPh sb="6" eb="7">
      <t>ガク</t>
    </rPh>
    <phoneticPr fontId="3"/>
  </si>
  <si>
    <t>総　　額</t>
    <rPh sb="0" eb="1">
      <t>フサ</t>
    </rPh>
    <rPh sb="3" eb="4">
      <t>ガク</t>
    </rPh>
    <phoneticPr fontId="3"/>
  </si>
  <si>
    <t>億元</t>
    <phoneticPr fontId="3"/>
  </si>
  <si>
    <t>国内資本総額</t>
    <rPh sb="0" eb="2">
      <t>コクナイ</t>
    </rPh>
    <rPh sb="2" eb="4">
      <t>シホン</t>
    </rPh>
    <rPh sb="4" eb="6">
      <t>ソウガク</t>
    </rPh>
    <phoneticPr fontId="3"/>
  </si>
  <si>
    <t>　国有　</t>
    <phoneticPr fontId="3"/>
  </si>
  <si>
    <t>　集団所有　</t>
    <phoneticPr fontId="3"/>
  </si>
  <si>
    <t>　株式協力　</t>
    <rPh sb="1" eb="3">
      <t>カブシキ</t>
    </rPh>
    <rPh sb="3" eb="5">
      <t>キョウリョク</t>
    </rPh>
    <phoneticPr fontId="3"/>
  </si>
  <si>
    <t>　共同経営　</t>
    <rPh sb="1" eb="3">
      <t>キョウドウ</t>
    </rPh>
    <rPh sb="3" eb="5">
      <t>ケイエイ</t>
    </rPh>
    <phoneticPr fontId="3"/>
  </si>
  <si>
    <t>　有限会社　</t>
    <rPh sb="1" eb="3">
      <t>ユウゲン</t>
    </rPh>
    <rPh sb="3" eb="5">
      <t>カイシャ</t>
    </rPh>
    <phoneticPr fontId="3"/>
  </si>
  <si>
    <t>　株式会社　</t>
    <rPh sb="1" eb="3">
      <t>カブシキ</t>
    </rPh>
    <rPh sb="3" eb="5">
      <t>カイシャ</t>
    </rPh>
    <phoneticPr fontId="3"/>
  </si>
  <si>
    <t>　民営　</t>
    <rPh sb="1" eb="3">
      <t>ミンエイ</t>
    </rPh>
    <phoneticPr fontId="3"/>
  </si>
  <si>
    <t>　個人　</t>
    <rPh sb="1" eb="3">
      <t>コジン</t>
    </rPh>
    <phoneticPr fontId="3"/>
  </si>
  <si>
    <t>　その他　</t>
    <phoneticPr fontId="3"/>
  </si>
  <si>
    <t>香港・マカオ・台湾</t>
    <rPh sb="0" eb="2">
      <t>ホンコン</t>
    </rPh>
    <rPh sb="7" eb="9">
      <t>タイワン</t>
    </rPh>
    <phoneticPr fontId="3"/>
  </si>
  <si>
    <t>外資</t>
    <rPh sb="0" eb="2">
      <t>ガイシ</t>
    </rPh>
    <phoneticPr fontId="3"/>
  </si>
  <si>
    <t>億元</t>
    <phoneticPr fontId="3"/>
  </si>
  <si>
    <t>‐</t>
    <phoneticPr fontId="3"/>
  </si>
  <si>
    <t>‐</t>
    <phoneticPr fontId="3"/>
  </si>
  <si>
    <t>　国有</t>
    <phoneticPr fontId="3"/>
  </si>
  <si>
    <t>　集団所有</t>
    <phoneticPr fontId="3"/>
  </si>
  <si>
    <t>‐</t>
    <phoneticPr fontId="3"/>
  </si>
  <si>
    <t>‐</t>
    <phoneticPr fontId="3"/>
  </si>
  <si>
    <t>　個人</t>
    <rPh sb="1" eb="3">
      <t>コジン</t>
    </rPh>
    <phoneticPr fontId="3"/>
  </si>
  <si>
    <t>‐</t>
  </si>
  <si>
    <t>億元</t>
    <rPh sb="0" eb="1">
      <t>オク</t>
    </rPh>
    <phoneticPr fontId="3"/>
  </si>
  <si>
    <t>‐</t>
    <phoneticPr fontId="3"/>
  </si>
  <si>
    <t>　個人</t>
    <phoneticPr fontId="3"/>
  </si>
  <si>
    <t>　その他　</t>
    <phoneticPr fontId="3"/>
  </si>
  <si>
    <t>億元</t>
    <phoneticPr fontId="3"/>
  </si>
  <si>
    <t>　国有</t>
    <phoneticPr fontId="3"/>
  </si>
  <si>
    <t>　集団所有</t>
    <phoneticPr fontId="3"/>
  </si>
  <si>
    <t>　その他　</t>
    <phoneticPr fontId="3"/>
  </si>
  <si>
    <t>　個人</t>
    <phoneticPr fontId="3"/>
  </si>
  <si>
    <r>
      <t>付表1</t>
    </r>
    <r>
      <rPr>
        <sz val="11"/>
        <color theme="1"/>
        <rFont val="ＭＳ Ｐゴシック"/>
        <family val="2"/>
        <charset val="128"/>
        <scheme val="minor"/>
      </rPr>
      <t>-1　中国及び東北部の統計データ　(2)</t>
    </r>
    <rPh sb="0" eb="2">
      <t>フヒョウ</t>
    </rPh>
    <rPh sb="6" eb="8">
      <t>チュウゴク</t>
    </rPh>
    <rPh sb="8" eb="9">
      <t>オヨ</t>
    </rPh>
    <rPh sb="10" eb="13">
      <t>トウホクブ</t>
    </rPh>
    <rPh sb="14" eb="16">
      <t>トウケイ</t>
    </rPh>
    <phoneticPr fontId="3"/>
  </si>
  <si>
    <r>
      <t>産業　　　　構成比</t>
    </r>
    <r>
      <rPr>
        <sz val="10"/>
        <rFont val="ＭＳ Ｐゴシック"/>
        <family val="3"/>
        <charset val="128"/>
      </rPr>
      <t>(GDP・地域内総生産ﾍﾞｰｽ)</t>
    </r>
    <rPh sb="0" eb="2">
      <t>サンギョウ</t>
    </rPh>
    <rPh sb="6" eb="8">
      <t>コウセイ</t>
    </rPh>
    <rPh sb="8" eb="9">
      <t>ヒ</t>
    </rPh>
    <phoneticPr fontId="3"/>
  </si>
  <si>
    <t>一次</t>
    <rPh sb="0" eb="2">
      <t>イチジ</t>
    </rPh>
    <phoneticPr fontId="3"/>
  </si>
  <si>
    <t>二次</t>
    <rPh sb="0" eb="1">
      <t>2</t>
    </rPh>
    <rPh sb="1" eb="2">
      <t>ジ</t>
    </rPh>
    <phoneticPr fontId="3"/>
  </si>
  <si>
    <t>三次</t>
    <rPh sb="0" eb="1">
      <t>3</t>
    </rPh>
    <rPh sb="1" eb="2">
      <t>ジ</t>
    </rPh>
    <phoneticPr fontId="3"/>
  </si>
  <si>
    <r>
      <t>産業　　　　構成比　　</t>
    </r>
    <r>
      <rPr>
        <sz val="10"/>
        <rFont val="ＭＳ Ｐゴシック"/>
        <family val="3"/>
        <charset val="128"/>
      </rPr>
      <t>(就業者数ﾍﾞｰｽ)</t>
    </r>
    <rPh sb="0" eb="2">
      <t>サンギョウ</t>
    </rPh>
    <rPh sb="6" eb="8">
      <t>コウセイ</t>
    </rPh>
    <rPh sb="8" eb="9">
      <t>ヒ</t>
    </rPh>
    <rPh sb="12" eb="15">
      <t>シュウギョウシャ</t>
    </rPh>
    <rPh sb="15" eb="16">
      <t>スウ</t>
    </rPh>
    <phoneticPr fontId="3"/>
  </si>
  <si>
    <t>N.A.</t>
    <phoneticPr fontId="3"/>
  </si>
  <si>
    <t>N.A.</t>
    <phoneticPr fontId="3"/>
  </si>
  <si>
    <t>住民消費価格指数</t>
    <rPh sb="0" eb="2">
      <t>ジュウミン</t>
    </rPh>
    <rPh sb="2" eb="4">
      <t>ショウヒ</t>
    </rPh>
    <rPh sb="4" eb="6">
      <t>カカク</t>
    </rPh>
    <rPh sb="6" eb="8">
      <t>シスウ</t>
    </rPh>
    <phoneticPr fontId="3"/>
  </si>
  <si>
    <t>前年     ＝100</t>
    <phoneticPr fontId="3"/>
  </si>
  <si>
    <t>都市部　　　失業率</t>
    <rPh sb="0" eb="3">
      <t>トシブ</t>
    </rPh>
    <rPh sb="6" eb="8">
      <t>シツギョウ</t>
    </rPh>
    <rPh sb="8" eb="9">
      <t>リツ</t>
    </rPh>
    <phoneticPr fontId="3"/>
  </si>
  <si>
    <t>％</t>
    <phoneticPr fontId="3"/>
  </si>
  <si>
    <r>
      <t>付表1</t>
    </r>
    <r>
      <rPr>
        <sz val="11"/>
        <color theme="1"/>
        <rFont val="ＭＳ Ｐゴシック"/>
        <family val="2"/>
        <charset val="128"/>
        <scheme val="minor"/>
      </rPr>
      <t>-1　中国及び東北部の統計データ　(3)</t>
    </r>
    <rPh sb="0" eb="2">
      <t>フヒョウ</t>
    </rPh>
    <rPh sb="6" eb="8">
      <t>チュウゴク</t>
    </rPh>
    <rPh sb="8" eb="9">
      <t>オヨ</t>
    </rPh>
    <rPh sb="10" eb="13">
      <t>トウホクブ</t>
    </rPh>
    <rPh sb="14" eb="16">
      <t>トウケイ</t>
    </rPh>
    <phoneticPr fontId="3"/>
  </si>
  <si>
    <t>対外貿易</t>
    <rPh sb="0" eb="2">
      <t>タイガイ</t>
    </rPh>
    <rPh sb="2" eb="4">
      <t>ボウエキ</t>
    </rPh>
    <phoneticPr fontId="3"/>
  </si>
  <si>
    <t>輸出</t>
    <rPh sb="0" eb="2">
      <t>ユシュツ</t>
    </rPh>
    <phoneticPr fontId="3"/>
  </si>
  <si>
    <t>億ドル</t>
    <rPh sb="0" eb="1">
      <t>オク</t>
    </rPh>
    <phoneticPr fontId="3"/>
  </si>
  <si>
    <t>輸入</t>
    <rPh sb="0" eb="2">
      <t>ユニュウ</t>
    </rPh>
    <phoneticPr fontId="3"/>
  </si>
  <si>
    <t>収支</t>
    <rPh sb="0" eb="2">
      <t>シュウシ</t>
    </rPh>
    <phoneticPr fontId="3"/>
  </si>
  <si>
    <t>遼寧省</t>
  </si>
  <si>
    <t>輸出</t>
  </si>
  <si>
    <t>輸入</t>
  </si>
  <si>
    <t>収支</t>
  </si>
  <si>
    <t>吉林省</t>
  </si>
  <si>
    <t>黒龍江省</t>
  </si>
  <si>
    <t>内モンゴル自治区</t>
  </si>
  <si>
    <t>外資利用</t>
    <rPh sb="0" eb="2">
      <t>ガイシ</t>
    </rPh>
    <rPh sb="2" eb="4">
      <t>リヨウ</t>
    </rPh>
    <phoneticPr fontId="3"/>
  </si>
  <si>
    <t>総計</t>
    <rPh sb="0" eb="2">
      <t>ソウケイ</t>
    </rPh>
    <phoneticPr fontId="3"/>
  </si>
  <si>
    <t>対外借款</t>
    <rPh sb="0" eb="2">
      <t>タイガイ</t>
    </rPh>
    <rPh sb="2" eb="4">
      <t>シャッカン</t>
    </rPh>
    <phoneticPr fontId="3"/>
  </si>
  <si>
    <t>‐</t>
    <phoneticPr fontId="3"/>
  </si>
  <si>
    <t>‐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</si>
  <si>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</si>
  <si>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</si>
  <si>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</si>
  <si>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</si>
  <si>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</si>
  <si>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直接投資</t>
    <rPh sb="0" eb="2">
      <t>チョクセツ</t>
    </rPh>
    <rPh sb="2" eb="4">
      <t>トウシ</t>
    </rPh>
    <phoneticPr fontId="3"/>
  </si>
  <si>
    <t>その他</t>
    <rPh sb="2" eb="3">
      <t>タ</t>
    </rPh>
    <phoneticPr fontId="3"/>
  </si>
  <si>
    <t>‐</t>
    <phoneticPr fontId="3"/>
  </si>
  <si>
    <t>-</t>
    <phoneticPr fontId="3"/>
  </si>
  <si>
    <t>‐</t>
    <phoneticPr fontId="3"/>
  </si>
  <si>
    <t>-</t>
  </si>
  <si>
    <t>N.A.</t>
    <phoneticPr fontId="3"/>
  </si>
  <si>
    <t>黒龍江省</t>
    <rPh sb="0" eb="4">
      <t>コクリュウコウショウ</t>
    </rPh>
    <phoneticPr fontId="3"/>
  </si>
  <si>
    <t>‐</t>
    <phoneticPr fontId="3"/>
  </si>
  <si>
    <t>-</t>
    <phoneticPr fontId="3"/>
  </si>
  <si>
    <t>　（注）１．ドル表示のGDP・地域内総生産及び一人当たりGDP・地域内総生産は現地通貨を当年の為替レート（平均値）で除したもの</t>
    <rPh sb="53" eb="56">
      <t>ヘイキンチ</t>
    </rPh>
    <phoneticPr fontId="3"/>
  </si>
  <si>
    <t>　　　　２．2006年より固定資産投資額の内訳項目は変更されたため、2005年までの内訳詳細については『2008北東アジア経済データブック』を参照されたい</t>
    <phoneticPr fontId="3"/>
  </si>
  <si>
    <t>　　　　３．経済活動人口とは、満16 歳以上の労働能力を持ち、社会経済活動へ参加するかまたは参加
を要求される人口を指し、就業者数および失業者数を含む</t>
    <rPh sb="6" eb="8">
      <t>ケイザイ</t>
    </rPh>
    <rPh sb="8" eb="10">
      <t>カツドウ</t>
    </rPh>
    <rPh sb="10" eb="12">
      <t>ジンコウ</t>
    </rPh>
    <rPh sb="58" eb="59">
      <t>サ</t>
    </rPh>
    <rPh sb="63" eb="64">
      <t>シャ</t>
    </rPh>
    <rPh sb="64" eb="65">
      <t>スウ</t>
    </rPh>
    <rPh sb="70" eb="71">
      <t>シャ</t>
    </rPh>
    <rPh sb="71" eb="72">
      <t>スウ</t>
    </rPh>
    <phoneticPr fontId="3"/>
  </si>
  <si>
    <t>　　　　４．外資利用額は実行ベース。なお、2001年以降の外資利用額には、対外借款が含まれていない</t>
    <rPh sb="6" eb="8">
      <t>ガイシ</t>
    </rPh>
    <rPh sb="8" eb="10">
      <t>リヨウ</t>
    </rPh>
    <rPh sb="10" eb="11">
      <t>ガク</t>
    </rPh>
    <rPh sb="12" eb="14">
      <t>ジッコウ</t>
    </rPh>
    <rPh sb="25" eb="26">
      <t>ネン</t>
    </rPh>
    <rPh sb="26" eb="28">
      <t>イコウ</t>
    </rPh>
    <rPh sb="29" eb="31">
      <t>ガイシ</t>
    </rPh>
    <rPh sb="31" eb="33">
      <t>リヨウ</t>
    </rPh>
    <rPh sb="33" eb="34">
      <t>ガク</t>
    </rPh>
    <rPh sb="37" eb="39">
      <t>タイガイ</t>
    </rPh>
    <rPh sb="39" eb="41">
      <t>シャッカン</t>
    </rPh>
    <rPh sb="42" eb="43">
      <t>フク</t>
    </rPh>
    <phoneticPr fontId="3"/>
  </si>
  <si>
    <t>　　　　５．N.A.はデータ無し</t>
    <phoneticPr fontId="3"/>
  </si>
  <si>
    <t>付表1-2　中国の統計データ　（１）</t>
    <rPh sb="0" eb="2">
      <t>フヒョウ</t>
    </rPh>
    <rPh sb="6" eb="8">
      <t>チュウゴク</t>
    </rPh>
    <rPh sb="9" eb="11">
      <t>トウケイ</t>
    </rPh>
    <phoneticPr fontId="3"/>
  </si>
  <si>
    <t>産業別成長率（実質）　</t>
    <rPh sb="0" eb="2">
      <t>サンギョウ</t>
    </rPh>
    <rPh sb="2" eb="3">
      <t>ベツ</t>
    </rPh>
    <rPh sb="3" eb="6">
      <t>セイチョウリツ</t>
    </rPh>
    <phoneticPr fontId="3"/>
  </si>
  <si>
    <t>％</t>
    <phoneticPr fontId="3"/>
  </si>
  <si>
    <t>第一次産業</t>
    <rPh sb="0" eb="2">
      <t>ダイイチ</t>
    </rPh>
    <rPh sb="2" eb="3">
      <t>ジ</t>
    </rPh>
    <rPh sb="3" eb="5">
      <t>サンギョウ</t>
    </rPh>
    <phoneticPr fontId="3"/>
  </si>
  <si>
    <t>第二次産業</t>
    <rPh sb="0" eb="1">
      <t>ダイ</t>
    </rPh>
    <rPh sb="1" eb="3">
      <t>ニジ</t>
    </rPh>
    <rPh sb="3" eb="5">
      <t>サンギョウ</t>
    </rPh>
    <phoneticPr fontId="3"/>
  </si>
  <si>
    <t>　  工業</t>
    <rPh sb="3" eb="5">
      <t>コウギョウ</t>
    </rPh>
    <phoneticPr fontId="3"/>
  </si>
  <si>
    <t>　　建設業</t>
    <rPh sb="2" eb="5">
      <t>ケンセツギョウ</t>
    </rPh>
    <phoneticPr fontId="3"/>
  </si>
  <si>
    <t>第三次産業</t>
    <rPh sb="0" eb="1">
      <t>ダイ</t>
    </rPh>
    <rPh sb="1" eb="2">
      <t>3</t>
    </rPh>
    <rPh sb="2" eb="3">
      <t>ジ</t>
    </rPh>
    <rPh sb="3" eb="5">
      <t>サンギョウ</t>
    </rPh>
    <phoneticPr fontId="3"/>
  </si>
  <si>
    <t>　　運輸・通信業</t>
    <rPh sb="2" eb="4">
      <t>ウンユ</t>
    </rPh>
    <rPh sb="5" eb="7">
      <t>ツウシン</t>
    </rPh>
    <rPh sb="7" eb="8">
      <t>ギョウ</t>
    </rPh>
    <phoneticPr fontId="3"/>
  </si>
  <si>
    <t>　　卸売りと小売</t>
    <rPh sb="2" eb="4">
      <t>オロシウ</t>
    </rPh>
    <rPh sb="6" eb="8">
      <t>コウリ</t>
    </rPh>
    <phoneticPr fontId="3"/>
  </si>
  <si>
    <t>最終消費</t>
    <rPh sb="0" eb="2">
      <t>サイシュウ</t>
    </rPh>
    <rPh sb="2" eb="4">
      <t>ショウヒ</t>
    </rPh>
    <phoneticPr fontId="3"/>
  </si>
  <si>
    <t>億元</t>
    <rPh sb="0" eb="1">
      <t>オク</t>
    </rPh>
    <rPh sb="1" eb="2">
      <t>ゲン</t>
    </rPh>
    <phoneticPr fontId="3"/>
  </si>
  <si>
    <t>　民間消費</t>
    <phoneticPr fontId="3"/>
  </si>
  <si>
    <t>　　農村</t>
    <phoneticPr fontId="3"/>
  </si>
  <si>
    <t>　　都市</t>
    <phoneticPr fontId="3"/>
  </si>
  <si>
    <t>　政府消費　</t>
    <phoneticPr fontId="3"/>
  </si>
  <si>
    <t>1人当たり消費水準</t>
    <rPh sb="0" eb="2">
      <t>ヒトリ</t>
    </rPh>
    <rPh sb="2" eb="3">
      <t>ア</t>
    </rPh>
    <phoneticPr fontId="3"/>
  </si>
  <si>
    <t>　農村住民</t>
    <phoneticPr fontId="3"/>
  </si>
  <si>
    <t>　都市住民</t>
    <phoneticPr fontId="3"/>
  </si>
  <si>
    <t>財政収入①</t>
    <rPh sb="0" eb="2">
      <t>ザイセイ</t>
    </rPh>
    <rPh sb="2" eb="4">
      <t>シュウニュウ</t>
    </rPh>
    <phoneticPr fontId="3"/>
  </si>
  <si>
    <t xml:space="preserve">  税金収入</t>
    <rPh sb="2" eb="4">
      <t>ゼイキン</t>
    </rPh>
    <rPh sb="4" eb="6">
      <t>シュウニュウ</t>
    </rPh>
    <phoneticPr fontId="3"/>
  </si>
  <si>
    <t xml:space="preserve">  中央財政比率</t>
    <rPh sb="2" eb="4">
      <t>チュウオウ</t>
    </rPh>
    <rPh sb="4" eb="6">
      <t>ザイセイ</t>
    </rPh>
    <rPh sb="6" eb="8">
      <t>ヒリツ</t>
    </rPh>
    <phoneticPr fontId="3"/>
  </si>
  <si>
    <t>％</t>
    <phoneticPr fontId="3"/>
  </si>
  <si>
    <t>財政支出②</t>
    <rPh sb="0" eb="2">
      <t>ザイセイ</t>
    </rPh>
    <rPh sb="2" eb="4">
      <t>シシュツ</t>
    </rPh>
    <phoneticPr fontId="3"/>
  </si>
  <si>
    <t>　一般公共サービス</t>
    <rPh sb="1" eb="3">
      <t>イッパン</t>
    </rPh>
    <rPh sb="3" eb="5">
      <t>コウキョウ</t>
    </rPh>
    <phoneticPr fontId="3"/>
  </si>
  <si>
    <t>　外交</t>
    <rPh sb="1" eb="3">
      <t>ガイコウ</t>
    </rPh>
    <phoneticPr fontId="3"/>
  </si>
  <si>
    <t>　国防</t>
    <rPh sb="1" eb="3">
      <t>コクボウ</t>
    </rPh>
    <phoneticPr fontId="3"/>
  </si>
  <si>
    <t>　公共安全</t>
    <rPh sb="1" eb="3">
      <t>コウキョウ</t>
    </rPh>
    <rPh sb="3" eb="5">
      <t>アンゼン</t>
    </rPh>
    <phoneticPr fontId="3"/>
  </si>
  <si>
    <t>　教育</t>
    <rPh sb="1" eb="3">
      <t>キョウイク</t>
    </rPh>
    <phoneticPr fontId="3"/>
  </si>
  <si>
    <t>　科学技術</t>
    <rPh sb="1" eb="3">
      <t>カガク</t>
    </rPh>
    <rPh sb="3" eb="5">
      <t>ギジュツ</t>
    </rPh>
    <phoneticPr fontId="3"/>
  </si>
  <si>
    <t>　文化・スポーツとメディア</t>
    <rPh sb="1" eb="3">
      <t>ブンカ</t>
    </rPh>
    <phoneticPr fontId="3"/>
  </si>
  <si>
    <t>　社会保障と就業</t>
    <rPh sb="1" eb="3">
      <t>シャカイ</t>
    </rPh>
    <rPh sb="3" eb="5">
      <t>ホショウ</t>
    </rPh>
    <rPh sb="6" eb="8">
      <t>シュウギョウ</t>
    </rPh>
    <phoneticPr fontId="3"/>
  </si>
  <si>
    <t>　医療衛生</t>
    <rPh sb="1" eb="3">
      <t>イリョウ</t>
    </rPh>
    <rPh sb="3" eb="5">
      <t>エイセイ</t>
    </rPh>
    <phoneticPr fontId="3"/>
  </si>
  <si>
    <t>　環境保護</t>
    <rPh sb="1" eb="3">
      <t>カンキョウ</t>
    </rPh>
    <rPh sb="3" eb="5">
      <t>ホゴ</t>
    </rPh>
    <phoneticPr fontId="3"/>
  </si>
  <si>
    <t>　都市と農村地域社会の事務</t>
    <rPh sb="1" eb="3">
      <t>トシ</t>
    </rPh>
    <rPh sb="4" eb="6">
      <t>ノウソン</t>
    </rPh>
    <rPh sb="6" eb="8">
      <t>チイキ</t>
    </rPh>
    <rPh sb="8" eb="10">
      <t>シャカイ</t>
    </rPh>
    <rPh sb="11" eb="13">
      <t>ジム</t>
    </rPh>
    <phoneticPr fontId="3"/>
  </si>
  <si>
    <t>　農林水事務</t>
    <rPh sb="1" eb="3">
      <t>ノウリン</t>
    </rPh>
    <rPh sb="3" eb="4">
      <t>スイ</t>
    </rPh>
    <rPh sb="4" eb="6">
      <t>ジム</t>
    </rPh>
    <phoneticPr fontId="3"/>
  </si>
  <si>
    <t>　交通運送</t>
    <rPh sb="1" eb="3">
      <t>コウツウ</t>
    </rPh>
    <rPh sb="3" eb="5">
      <t>ウンソウ</t>
    </rPh>
    <phoneticPr fontId="3"/>
  </si>
  <si>
    <t>　工業商業金融の事務</t>
    <rPh sb="1" eb="3">
      <t>コウギョウ</t>
    </rPh>
    <rPh sb="3" eb="5">
      <t>ショウギョウ</t>
    </rPh>
    <rPh sb="5" eb="7">
      <t>キンユウ</t>
    </rPh>
    <rPh sb="8" eb="10">
      <t>ジム</t>
    </rPh>
    <phoneticPr fontId="3"/>
  </si>
  <si>
    <t>　資源調査電力情報等事務</t>
    <rPh sb="1" eb="3">
      <t>シゲン</t>
    </rPh>
    <rPh sb="3" eb="5">
      <t>チョウサ</t>
    </rPh>
    <rPh sb="5" eb="7">
      <t>デンリョク</t>
    </rPh>
    <rPh sb="7" eb="9">
      <t>ジョウホウ</t>
    </rPh>
    <rPh sb="9" eb="10">
      <t>トウ</t>
    </rPh>
    <rPh sb="10" eb="12">
      <t>ジム</t>
    </rPh>
    <phoneticPr fontId="3"/>
  </si>
  <si>
    <t>　ビジネスサービス業等事務</t>
    <rPh sb="9" eb="10">
      <t>ギョウ</t>
    </rPh>
    <rPh sb="10" eb="11">
      <t>トウ</t>
    </rPh>
    <rPh sb="11" eb="13">
      <t>ジム</t>
    </rPh>
    <phoneticPr fontId="3"/>
  </si>
  <si>
    <t>　金融監督管理支出</t>
    <rPh sb="1" eb="3">
      <t>キンユウ</t>
    </rPh>
    <rPh sb="3" eb="5">
      <t>カントク</t>
    </rPh>
    <rPh sb="5" eb="7">
      <t>カンリ</t>
    </rPh>
    <rPh sb="7" eb="9">
      <t>シシュツ</t>
    </rPh>
    <phoneticPr fontId="3"/>
  </si>
  <si>
    <t>　地震災害回復建設支出</t>
    <rPh sb="1" eb="3">
      <t>ジシン</t>
    </rPh>
    <rPh sb="3" eb="5">
      <t>サイガイ</t>
    </rPh>
    <rPh sb="5" eb="7">
      <t>カイフク</t>
    </rPh>
    <rPh sb="7" eb="9">
      <t>ケンセツ</t>
    </rPh>
    <rPh sb="9" eb="11">
      <t>シシュツ</t>
    </rPh>
    <phoneticPr fontId="3"/>
  </si>
  <si>
    <t>　国土気象等事務</t>
    <rPh sb="1" eb="3">
      <t>コクド</t>
    </rPh>
    <rPh sb="3" eb="5">
      <t>キショウ</t>
    </rPh>
    <rPh sb="5" eb="6">
      <t>トウ</t>
    </rPh>
    <rPh sb="6" eb="8">
      <t>ジム</t>
    </rPh>
    <phoneticPr fontId="3"/>
  </si>
  <si>
    <t>-</t>
    <phoneticPr fontId="3"/>
  </si>
  <si>
    <t>　住宅保障支出</t>
    <rPh sb="1" eb="3">
      <t>ジュウタク</t>
    </rPh>
    <rPh sb="3" eb="5">
      <t>ホショウ</t>
    </rPh>
    <rPh sb="5" eb="7">
      <t>シシュツ</t>
    </rPh>
    <phoneticPr fontId="3"/>
  </si>
  <si>
    <t>-</t>
    <phoneticPr fontId="3"/>
  </si>
  <si>
    <t>　食糧油物資貯蔵管理等事務</t>
    <rPh sb="1" eb="3">
      <t>ショクリョウ</t>
    </rPh>
    <rPh sb="3" eb="4">
      <t>アブラ</t>
    </rPh>
    <rPh sb="4" eb="6">
      <t>ブッシ</t>
    </rPh>
    <rPh sb="6" eb="8">
      <t>チョゾウ</t>
    </rPh>
    <rPh sb="8" eb="10">
      <t>カンリ</t>
    </rPh>
    <rPh sb="10" eb="11">
      <t>トウ</t>
    </rPh>
    <rPh sb="11" eb="13">
      <t>ジム</t>
    </rPh>
    <phoneticPr fontId="3"/>
  </si>
  <si>
    <t>　国債利払い支出</t>
    <rPh sb="1" eb="3">
      <t>コクサイ</t>
    </rPh>
    <rPh sb="3" eb="5">
      <t>リバラ</t>
    </rPh>
    <rPh sb="6" eb="8">
      <t>シシュツ</t>
    </rPh>
    <phoneticPr fontId="3"/>
  </si>
  <si>
    <t>　その他</t>
    <rPh sb="3" eb="4">
      <t>タ</t>
    </rPh>
    <phoneticPr fontId="3"/>
  </si>
  <si>
    <t>％</t>
    <phoneticPr fontId="3"/>
  </si>
  <si>
    <t>財政収支 ①－②</t>
    <rPh sb="0" eb="2">
      <t>ザイセイ</t>
    </rPh>
    <rPh sb="2" eb="4">
      <t>シュウシ</t>
    </rPh>
    <phoneticPr fontId="3"/>
  </si>
  <si>
    <t>債務収入 ③</t>
    <rPh sb="0" eb="2">
      <t>サイム</t>
    </rPh>
    <rPh sb="2" eb="4">
      <t>シュウニュウ</t>
    </rPh>
    <phoneticPr fontId="3"/>
  </si>
  <si>
    <t>N.A.</t>
    <phoneticPr fontId="3"/>
  </si>
  <si>
    <t>実質財政赤字　　　　
①－②＋③</t>
    <rPh sb="0" eb="2">
      <t>ジッシツ</t>
    </rPh>
    <rPh sb="2" eb="4">
      <t>ザイセイ</t>
    </rPh>
    <rPh sb="4" eb="6">
      <t>アカジ</t>
    </rPh>
    <phoneticPr fontId="3"/>
  </si>
  <si>
    <t>　（注）１．財政収支中、2006年には500億元、2007には1,032億元、2008には908億元の「中央予算安定調節基金」を含む</t>
    <rPh sb="2" eb="3">
      <t>チュウ</t>
    </rPh>
    <rPh sb="6" eb="8">
      <t>ザイセイ</t>
    </rPh>
    <rPh sb="8" eb="10">
      <t>シュウシ</t>
    </rPh>
    <rPh sb="10" eb="11">
      <t>チュウ</t>
    </rPh>
    <rPh sb="16" eb="17">
      <t>ネン</t>
    </rPh>
    <rPh sb="22" eb="24">
      <t>オクゲン</t>
    </rPh>
    <rPh sb="36" eb="38">
      <t>オクゲン</t>
    </rPh>
    <rPh sb="52" eb="54">
      <t>チュウオウ</t>
    </rPh>
    <rPh sb="54" eb="56">
      <t>ヨサン</t>
    </rPh>
    <rPh sb="56" eb="58">
      <t>アンテイ</t>
    </rPh>
    <rPh sb="58" eb="60">
      <t>チョウセツ</t>
    </rPh>
    <rPh sb="60" eb="61">
      <t>モト</t>
    </rPh>
    <rPh sb="61" eb="62">
      <t>キン</t>
    </rPh>
    <rPh sb="64" eb="65">
      <t>フク</t>
    </rPh>
    <phoneticPr fontId="3"/>
  </si>
  <si>
    <t>　　　　２．2007年より財政支出の内訳項目は変更されたため、2006年までの内訳詳細については『2008北東アジア経済データブック』を参照されたい</t>
    <phoneticPr fontId="3"/>
  </si>
  <si>
    <t>　　　　３．N.A.はデータ無し</t>
    <phoneticPr fontId="3"/>
  </si>
  <si>
    <t>付表1-2　中国の統計データ　（2）</t>
    <rPh sb="0" eb="2">
      <t>フヒョウ</t>
    </rPh>
    <rPh sb="6" eb="8">
      <t>チュウゴク</t>
    </rPh>
    <rPh sb="9" eb="11">
      <t>トウケイ</t>
    </rPh>
    <phoneticPr fontId="3"/>
  </si>
  <si>
    <t>単位：億ドル</t>
    <phoneticPr fontId="3"/>
  </si>
  <si>
    <t>輸　　出</t>
    <rPh sb="0" eb="1">
      <t>ユ</t>
    </rPh>
    <rPh sb="3" eb="4">
      <t>デ</t>
    </rPh>
    <phoneticPr fontId="3"/>
  </si>
  <si>
    <t>　総　　額</t>
    <rPh sb="1" eb="2">
      <t>フサ</t>
    </rPh>
    <rPh sb="4" eb="5">
      <t>ガク</t>
    </rPh>
    <phoneticPr fontId="3"/>
  </si>
  <si>
    <t>日　本</t>
    <rPh sb="0" eb="1">
      <t>ヒ</t>
    </rPh>
    <rPh sb="2" eb="3">
      <t>ホン</t>
    </rPh>
    <phoneticPr fontId="3"/>
  </si>
  <si>
    <t>米　国</t>
    <rPh sb="0" eb="1">
      <t>ベイ</t>
    </rPh>
    <rPh sb="2" eb="3">
      <t>コク</t>
    </rPh>
    <phoneticPr fontId="3"/>
  </si>
  <si>
    <t>香　港</t>
    <rPh sb="0" eb="1">
      <t>カオリ</t>
    </rPh>
    <rPh sb="2" eb="3">
      <t>ミナト</t>
    </rPh>
    <phoneticPr fontId="3"/>
  </si>
  <si>
    <t>韓　国</t>
    <rPh sb="0" eb="1">
      <t>カン</t>
    </rPh>
    <rPh sb="2" eb="3">
      <t>コク</t>
    </rPh>
    <phoneticPr fontId="3"/>
  </si>
  <si>
    <t>台　湾</t>
    <rPh sb="0" eb="1">
      <t>ダイ</t>
    </rPh>
    <rPh sb="2" eb="3">
      <t>ワン</t>
    </rPh>
    <phoneticPr fontId="3"/>
  </si>
  <si>
    <t>ドイツ</t>
    <phoneticPr fontId="3"/>
  </si>
  <si>
    <t>ロシア</t>
    <phoneticPr fontId="3"/>
  </si>
  <si>
    <t>モンゴル</t>
    <phoneticPr fontId="3"/>
  </si>
  <si>
    <t>北朝鮮</t>
    <rPh sb="0" eb="3">
      <t>キタチョウセン</t>
    </rPh>
    <phoneticPr fontId="3"/>
  </si>
  <si>
    <t>輸　　　入</t>
    <rPh sb="0" eb="1">
      <t>ユ</t>
    </rPh>
    <rPh sb="4" eb="5">
      <t>イリ</t>
    </rPh>
    <phoneticPr fontId="3"/>
  </si>
  <si>
    <t>ドイツ</t>
    <phoneticPr fontId="3"/>
  </si>
  <si>
    <t>ロシア</t>
    <phoneticPr fontId="3"/>
  </si>
  <si>
    <t>モンゴル</t>
    <phoneticPr fontId="3"/>
  </si>
  <si>
    <t>（注）2014年のデータは速報値</t>
    <rPh sb="1" eb="2">
      <t>チュウ</t>
    </rPh>
    <rPh sb="7" eb="8">
      <t>ネン</t>
    </rPh>
    <rPh sb="13" eb="16">
      <t>ソクホウチ</t>
    </rPh>
    <phoneticPr fontId="3"/>
  </si>
  <si>
    <t>付表1-2　中国の統計データ　（3）</t>
    <rPh sb="0" eb="2">
      <t>フヒョウ</t>
    </rPh>
    <rPh sb="6" eb="8">
      <t>チュウゴク</t>
    </rPh>
    <rPh sb="9" eb="11">
      <t>トウケイ</t>
    </rPh>
    <phoneticPr fontId="3"/>
  </si>
  <si>
    <t>輸出品目</t>
    <rPh sb="0" eb="2">
      <t>ユシュツ</t>
    </rPh>
    <rPh sb="2" eb="4">
      <t>ヒンモク</t>
    </rPh>
    <phoneticPr fontId="3"/>
  </si>
  <si>
    <t>総額</t>
    <rPh sb="0" eb="2">
      <t>ソウガク</t>
    </rPh>
    <phoneticPr fontId="3"/>
  </si>
  <si>
    <t>初級製品</t>
    <rPh sb="0" eb="2">
      <t>ショキュウ</t>
    </rPh>
    <rPh sb="2" eb="4">
      <t>セイヒン</t>
    </rPh>
    <phoneticPr fontId="3"/>
  </si>
  <si>
    <t>　食品及び食用活動物</t>
    <rPh sb="1" eb="3">
      <t>ショクヒン</t>
    </rPh>
    <rPh sb="3" eb="4">
      <t>オヨ</t>
    </rPh>
    <rPh sb="5" eb="7">
      <t>ショクヨウ</t>
    </rPh>
    <rPh sb="7" eb="8">
      <t>カツ</t>
    </rPh>
    <rPh sb="8" eb="10">
      <t>ドウブツ</t>
    </rPh>
    <phoneticPr fontId="3"/>
  </si>
  <si>
    <t>　飲料及びタバコ類</t>
    <rPh sb="1" eb="3">
      <t>インリョウ</t>
    </rPh>
    <rPh sb="3" eb="4">
      <t>オヨ</t>
    </rPh>
    <rPh sb="8" eb="9">
      <t>ルイ</t>
    </rPh>
    <phoneticPr fontId="3"/>
  </si>
  <si>
    <t>　非食用原料</t>
    <rPh sb="1" eb="2">
      <t>ヒ</t>
    </rPh>
    <rPh sb="2" eb="4">
      <t>ショクヨウ</t>
    </rPh>
    <rPh sb="4" eb="6">
      <t>ゲンリョウ</t>
    </rPh>
    <phoneticPr fontId="3"/>
  </si>
  <si>
    <t>　鉱物燃料・潤滑油・関連原料</t>
    <rPh sb="1" eb="3">
      <t>コウブツ</t>
    </rPh>
    <rPh sb="3" eb="5">
      <t>ネンリョウ</t>
    </rPh>
    <rPh sb="6" eb="7">
      <t>ジュン</t>
    </rPh>
    <rPh sb="7" eb="8">
      <t>スベ</t>
    </rPh>
    <rPh sb="8" eb="9">
      <t>ユ</t>
    </rPh>
    <rPh sb="10" eb="12">
      <t>カンレン</t>
    </rPh>
    <rPh sb="12" eb="14">
      <t>ゲンリョウ</t>
    </rPh>
    <phoneticPr fontId="3"/>
  </si>
  <si>
    <t>　動植物油脂及び蝋</t>
    <rPh sb="1" eb="4">
      <t>ドウショクブツ</t>
    </rPh>
    <rPh sb="4" eb="6">
      <t>ユシ</t>
    </rPh>
    <rPh sb="6" eb="7">
      <t>オヨ</t>
    </rPh>
    <rPh sb="8" eb="9">
      <t>ロウ</t>
    </rPh>
    <phoneticPr fontId="3"/>
  </si>
  <si>
    <t>工業製品（完成品）</t>
    <rPh sb="0" eb="2">
      <t>コウギョウ</t>
    </rPh>
    <rPh sb="2" eb="4">
      <t>セイヒン</t>
    </rPh>
    <rPh sb="5" eb="8">
      <t>カンセイヒン</t>
    </rPh>
    <phoneticPr fontId="3"/>
  </si>
  <si>
    <t>　化学品及び関係製品</t>
    <rPh sb="1" eb="4">
      <t>カガクヒン</t>
    </rPh>
    <rPh sb="4" eb="5">
      <t>オヨ</t>
    </rPh>
    <rPh sb="6" eb="8">
      <t>カンケイ</t>
    </rPh>
    <rPh sb="8" eb="10">
      <t>セイヒン</t>
    </rPh>
    <phoneticPr fontId="3"/>
  </si>
  <si>
    <t>　繊維製品、ゴム製品、鉱物冶金製品</t>
    <rPh sb="1" eb="3">
      <t>センイ</t>
    </rPh>
    <rPh sb="3" eb="5">
      <t>セイヒン</t>
    </rPh>
    <rPh sb="8" eb="10">
      <t>セイヒン</t>
    </rPh>
    <rPh sb="11" eb="13">
      <t>コウブツ</t>
    </rPh>
    <rPh sb="13" eb="15">
      <t>ヤキン</t>
    </rPh>
    <rPh sb="15" eb="17">
      <t>セイヒン</t>
    </rPh>
    <phoneticPr fontId="3"/>
  </si>
  <si>
    <t>　機械及び輸送設備</t>
    <rPh sb="1" eb="3">
      <t>キカイ</t>
    </rPh>
    <rPh sb="3" eb="4">
      <t>オヨ</t>
    </rPh>
    <rPh sb="5" eb="7">
      <t>ユソウ</t>
    </rPh>
    <rPh sb="7" eb="9">
      <t>セツビ</t>
    </rPh>
    <phoneticPr fontId="3"/>
  </si>
  <si>
    <t>　その他類製品</t>
    <rPh sb="3" eb="4">
      <t>タ</t>
    </rPh>
    <rPh sb="4" eb="5">
      <t>ルイ</t>
    </rPh>
    <rPh sb="5" eb="7">
      <t>セイヒン</t>
    </rPh>
    <phoneticPr fontId="3"/>
  </si>
  <si>
    <t>　未分類のその他製品</t>
    <rPh sb="1" eb="4">
      <t>ミブンルイ</t>
    </rPh>
    <rPh sb="7" eb="8">
      <t>タ</t>
    </rPh>
    <rPh sb="8" eb="10">
      <t>セイヒン</t>
    </rPh>
    <phoneticPr fontId="3"/>
  </si>
  <si>
    <t>輸入品目</t>
    <rPh sb="0" eb="2">
      <t>ユニュウ</t>
    </rPh>
    <rPh sb="2" eb="4">
      <t>ヒンモク</t>
    </rPh>
    <phoneticPr fontId="3"/>
  </si>
  <si>
    <t>　鉱物燃料、潤滑油及び関連原料</t>
    <rPh sb="1" eb="3">
      <t>コウブツ</t>
    </rPh>
    <rPh sb="3" eb="5">
      <t>ネンリョウ</t>
    </rPh>
    <rPh sb="6" eb="7">
      <t>ジュン</t>
    </rPh>
    <rPh sb="7" eb="8">
      <t>スベ</t>
    </rPh>
    <rPh sb="8" eb="9">
      <t>ユ</t>
    </rPh>
    <rPh sb="9" eb="10">
      <t>オヨ</t>
    </rPh>
    <rPh sb="11" eb="13">
      <t>カンレン</t>
    </rPh>
    <rPh sb="13" eb="15">
      <t>ゲンリョウ</t>
    </rPh>
    <phoneticPr fontId="3"/>
  </si>
  <si>
    <t>付表1-2　中国の統計データ　（4）</t>
    <rPh sb="0" eb="2">
      <t>フヒョウ</t>
    </rPh>
    <rPh sb="6" eb="8">
      <t>チュウゴク</t>
    </rPh>
    <rPh sb="9" eb="11">
      <t>トウケイ</t>
    </rPh>
    <phoneticPr fontId="3"/>
  </si>
  <si>
    <t>為替レート（平均値）</t>
    <rPh sb="0" eb="2">
      <t>カワセ</t>
    </rPh>
    <rPh sb="6" eb="8">
      <t>ヘイキン</t>
    </rPh>
    <rPh sb="8" eb="9">
      <t>チ</t>
    </rPh>
    <phoneticPr fontId="3"/>
  </si>
  <si>
    <t>元／ドル</t>
    <rPh sb="0" eb="1">
      <t>ゲン</t>
    </rPh>
    <phoneticPr fontId="3"/>
  </si>
  <si>
    <t>外貨準備</t>
    <rPh sb="0" eb="2">
      <t>ガイカ</t>
    </rPh>
    <rPh sb="2" eb="4">
      <t>ジュンビ</t>
    </rPh>
    <phoneticPr fontId="3"/>
  </si>
  <si>
    <t>対外債務残高</t>
    <phoneticPr fontId="3"/>
  </si>
  <si>
    <t>債務返済比率</t>
    <rPh sb="0" eb="2">
      <t>サイム</t>
    </rPh>
    <rPh sb="2" eb="4">
      <t>ヘンサイ</t>
    </rPh>
    <rPh sb="4" eb="6">
      <t>ヒリツ</t>
    </rPh>
    <phoneticPr fontId="3"/>
  </si>
  <si>
    <t>2014年以降は人民元建て債務含む</t>
    <rPh sb="4" eb="5">
      <t>ネン</t>
    </rPh>
    <rPh sb="5" eb="7">
      <t>イコウ</t>
    </rPh>
    <rPh sb="8" eb="11">
      <t>ジンミンゲン</t>
    </rPh>
    <rPh sb="11" eb="12">
      <t>ダ</t>
    </rPh>
    <rPh sb="13" eb="15">
      <t>サイム</t>
    </rPh>
    <rPh sb="15" eb="16">
      <t>フク</t>
    </rPh>
    <phoneticPr fontId="3"/>
  </si>
  <si>
    <t>-</t>
    <phoneticPr fontId="3"/>
  </si>
  <si>
    <t>-</t>
    <phoneticPr fontId="3"/>
  </si>
  <si>
    <t>N.A.</t>
    <phoneticPr fontId="3"/>
  </si>
  <si>
    <t>N.A.</t>
    <phoneticPr fontId="2"/>
  </si>
  <si>
    <t>N.A.</t>
    <phoneticPr fontId="3"/>
  </si>
  <si>
    <t>（出所）『中国統計摘要』2020年版</t>
    <rPh sb="1" eb="3">
      <t>シュッショ</t>
    </rPh>
    <rPh sb="16" eb="17">
      <t>ネン</t>
    </rPh>
    <phoneticPr fontId="3"/>
  </si>
  <si>
    <t>（出所）中国国家統計局『中国統計年鑑』各年版、『中国統計摘要』2020年版</t>
    <rPh sb="1" eb="3">
      <t>シュッショ</t>
    </rPh>
    <rPh sb="4" eb="6">
      <t>チュウゴク</t>
    </rPh>
    <rPh sb="6" eb="8">
      <t>コッカ</t>
    </rPh>
    <rPh sb="8" eb="10">
      <t>トウケイ</t>
    </rPh>
    <rPh sb="10" eb="11">
      <t>キョク</t>
    </rPh>
    <rPh sb="12" eb="14">
      <t>チュウゴク</t>
    </rPh>
    <rPh sb="14" eb="16">
      <t>トウケイ</t>
    </rPh>
    <rPh sb="16" eb="18">
      <t>ネンカン</t>
    </rPh>
    <rPh sb="19" eb="20">
      <t>カク</t>
    </rPh>
    <rPh sb="20" eb="21">
      <t>トシ</t>
    </rPh>
    <rPh sb="21" eb="22">
      <t>バン</t>
    </rPh>
    <rPh sb="35" eb="36">
      <t>ネン</t>
    </rPh>
    <phoneticPr fontId="3"/>
  </si>
  <si>
    <t>（出所）中国国家統計局『中国統計年鑑』各年版、『中国統計摘要』2020年版、『2019年国民経済・社会発展統計公報』2020年2月、中国税関統計、中国税関総署英語版HP：http://english.customs.gov.cn/Statics/6ea97b87-32f9-4385-9836-2610fc90fb83.html（最終閲覧日2020.10．8）より作成</t>
    <rPh sb="66" eb="68">
      <t>チュウゴク</t>
    </rPh>
    <rPh sb="68" eb="70">
      <t>ゼイカン</t>
    </rPh>
    <rPh sb="70" eb="72">
      <t>トウケイ</t>
    </rPh>
    <rPh sb="73" eb="75">
      <t>チュウゴク</t>
    </rPh>
    <rPh sb="75" eb="77">
      <t>ゼイカンサクセイ</t>
    </rPh>
    <phoneticPr fontId="3"/>
  </si>
  <si>
    <t>（出所）中国国家統計局『中国統計年鑑』各年版、『中国統計摘要』2020年版、各省・区統計局『統計年鑑』各年版、遼寧省統計局『2019年遼寧省国民経済・社会発展統計公報』2020年2月、</t>
    <phoneticPr fontId="3"/>
  </si>
  <si>
    <t xml:space="preserve">         吉林省統計局『吉林省2019年国民経済・社会発展統計公報』2020年4月、黒龍江省統計局『2019年黒龍江省国民経済・社会発展統計公報』2020年3月、</t>
    <phoneticPr fontId="3"/>
  </si>
  <si>
    <t xml:space="preserve">         内モンゴル自治区統計局『内モンゴル自治区2019年国民経済・社会発展統計公報』2020年2月及び中国国家統計局ホームページ（http://data.stats.gov.cn）より作成</t>
    <rPh sb="55" eb="56">
      <t>オヨ</t>
    </rPh>
    <phoneticPr fontId="3"/>
  </si>
  <si>
    <t>　　　　６．2019年黒龍江省の外資利用の公表データは5.4である</t>
    <rPh sb="10" eb="11">
      <t>ネン</t>
    </rPh>
    <rPh sb="21" eb="23">
      <t>コウヒョウ</t>
    </rPh>
    <phoneticPr fontId="3"/>
  </si>
  <si>
    <t>（出所）中国国家統計局『中国統計年鑑』各年版、『中国統計摘要』2020年版</t>
    <rPh sb="1" eb="3">
      <t>シュッショ</t>
    </rPh>
    <rPh sb="4" eb="6">
      <t>チュウゴク</t>
    </rPh>
    <rPh sb="6" eb="8">
      <t>コッカ</t>
    </rPh>
    <rPh sb="8" eb="10">
      <t>トウケイ</t>
    </rPh>
    <rPh sb="10" eb="11">
      <t>キョク</t>
    </rPh>
    <rPh sb="12" eb="14">
      <t>チュウゴク</t>
    </rPh>
    <rPh sb="14" eb="16">
      <t>トウケイ</t>
    </rPh>
    <rPh sb="16" eb="18">
      <t>ネンカン</t>
    </rPh>
    <rPh sb="19" eb="20">
      <t>カク</t>
    </rPh>
    <rPh sb="20" eb="22">
      <t>ネンバン</t>
    </rPh>
    <rPh sb="35" eb="3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</si>
</sst>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▲ &quot;#,##0"/>
    <numFmt numFmtId="177" formatCode="#,##0.0;[Red]\-#,##0.0"/>
    <numFmt numFmtId="178" formatCode="0.0;&quot;▲ &quot;0.0"/>
    <numFmt numFmtId="179" formatCode="0.0_);[Red]\(0.0\)"/>
    <numFmt numFmtId="180" formatCode="#,##0.0;&quot;▲ &quot;#,##0.0"/>
    <numFmt numFmtId="181" formatCode="0_);[Red]\(0\)"/>
    <numFmt numFmtId="182" formatCode="#,##0.0_);[Red]\(#,##0.0\)"/>
    <numFmt numFmtId="183" formatCode="0.0_ "/>
    <numFmt numFmtId="184" formatCode="#,##0.00;&quot;▲ &quot;#,##0.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SimSun"/>
      <charset val="134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right" vertical="center" shrinkToFit="1"/>
    </xf>
    <xf numFmtId="38" fontId="7" fillId="0" borderId="15" xfId="1" applyFont="1" applyFill="1" applyBorder="1" applyAlignment="1">
      <alignment horizontal="right" vertical="center" shrinkToFit="1"/>
    </xf>
    <xf numFmtId="38" fontId="7" fillId="0" borderId="16" xfId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5" xfId="1" applyNumberFormat="1" applyFont="1" applyFill="1" applyBorder="1" applyAlignment="1">
      <alignment horizontal="right"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38" fontId="7" fillId="0" borderId="22" xfId="1" applyFont="1" applyFill="1" applyBorder="1" applyAlignment="1">
      <alignment horizontal="right" vertical="center" shrinkToFit="1"/>
    </xf>
    <xf numFmtId="38" fontId="7" fillId="0" borderId="23" xfId="1" applyFont="1" applyFill="1" applyBorder="1" applyAlignment="1">
      <alignment horizontal="right" vertical="center" shrinkToFit="1"/>
    </xf>
    <xf numFmtId="38" fontId="7" fillId="0" borderId="24" xfId="1" applyFont="1" applyFill="1" applyBorder="1" applyAlignment="1">
      <alignment horizontal="right" vertical="center" shrinkToFit="1"/>
    </xf>
    <xf numFmtId="38" fontId="7" fillId="0" borderId="24" xfId="1" applyNumberFormat="1" applyFont="1" applyFill="1" applyBorder="1" applyAlignment="1">
      <alignment horizontal="right" vertical="center" shrinkToFit="1"/>
    </xf>
    <xf numFmtId="38" fontId="7" fillId="0" borderId="25" xfId="0" applyNumberFormat="1" applyFont="1" applyFill="1" applyBorder="1" applyAlignment="1">
      <alignment horizontal="right" vertical="center" shrinkToFit="1"/>
    </xf>
    <xf numFmtId="176" fontId="7" fillId="0" borderId="26" xfId="0" applyNumberFormat="1" applyFont="1" applyFill="1" applyBorder="1" applyAlignment="1">
      <alignment horizontal="right" vertical="center" shrinkToFit="1"/>
    </xf>
    <xf numFmtId="176" fontId="7" fillId="0" borderId="25" xfId="0" applyNumberFormat="1" applyFont="1" applyFill="1" applyBorder="1" applyAlignment="1">
      <alignment horizontal="right" vertical="center" shrinkToFit="1"/>
    </xf>
    <xf numFmtId="38" fontId="7" fillId="0" borderId="25" xfId="1" applyFont="1" applyFill="1" applyBorder="1" applyAlignment="1">
      <alignment horizontal="right" vertical="center" shrinkToFit="1"/>
    </xf>
    <xf numFmtId="38" fontId="7" fillId="0" borderId="28" xfId="1" applyFont="1" applyFill="1" applyBorder="1" applyAlignment="1">
      <alignment horizontal="right" vertical="center" shrinkToFit="1"/>
    </xf>
    <xf numFmtId="38" fontId="7" fillId="0" borderId="26" xfId="1" applyFont="1" applyFill="1" applyBorder="1" applyAlignment="1">
      <alignment horizontal="right" vertical="center" shrinkToFit="1"/>
    </xf>
    <xf numFmtId="176" fontId="7" fillId="0" borderId="22" xfId="0" applyNumberFormat="1" applyFont="1" applyFill="1" applyBorder="1" applyAlignment="1">
      <alignment horizontal="right" vertical="center" shrinkToFit="1"/>
    </xf>
    <xf numFmtId="176" fontId="7" fillId="0" borderId="23" xfId="0" applyNumberFormat="1" applyFont="1" applyFill="1" applyBorder="1" applyAlignment="1">
      <alignment horizontal="right" vertical="center" shrinkToFit="1"/>
    </xf>
    <xf numFmtId="176" fontId="7" fillId="0" borderId="28" xfId="0" applyNumberFormat="1" applyFont="1" applyFill="1" applyBorder="1" applyAlignment="1">
      <alignment horizontal="right" vertical="center" shrinkToFit="1"/>
    </xf>
    <xf numFmtId="38" fontId="7" fillId="0" borderId="33" xfId="1" applyFont="1" applyFill="1" applyBorder="1" applyAlignment="1">
      <alignment horizontal="right" vertical="center" shrinkToFit="1"/>
    </xf>
    <xf numFmtId="38" fontId="7" fillId="0" borderId="34" xfId="1" applyFont="1" applyFill="1" applyBorder="1" applyAlignment="1">
      <alignment horizontal="right" vertical="center" shrinkToFit="1"/>
    </xf>
    <xf numFmtId="38" fontId="7" fillId="0" borderId="35" xfId="1" applyFont="1" applyFill="1" applyBorder="1" applyAlignment="1">
      <alignment horizontal="right" vertical="center" shrinkToFit="1"/>
    </xf>
    <xf numFmtId="38" fontId="7" fillId="0" borderId="36" xfId="1" applyFont="1" applyFill="1" applyBorder="1" applyAlignment="1">
      <alignment horizontal="right" vertical="center" shrinkToFit="1"/>
    </xf>
    <xf numFmtId="176" fontId="7" fillId="0" borderId="37" xfId="0" applyNumberFormat="1" applyFont="1" applyFill="1" applyBorder="1" applyAlignment="1">
      <alignment horizontal="right" vertical="center" shrinkToFit="1"/>
    </xf>
    <xf numFmtId="176" fontId="7" fillId="0" borderId="38" xfId="0" applyNumberFormat="1" applyFont="1" applyFill="1" applyBorder="1" applyAlignment="1">
      <alignment horizontal="right" vertical="center" shrinkToFit="1"/>
    </xf>
    <xf numFmtId="38" fontId="7" fillId="0" borderId="40" xfId="1" applyFont="1" applyFill="1" applyBorder="1" applyAlignment="1">
      <alignment horizontal="right" vertical="center" shrinkToFit="1"/>
    </xf>
    <xf numFmtId="176" fontId="7" fillId="0" borderId="4" xfId="0" applyNumberFormat="1" applyFont="1" applyFill="1" applyBorder="1" applyAlignment="1">
      <alignment horizontal="right"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38" fontId="7" fillId="0" borderId="44" xfId="1" applyFont="1" applyFill="1" applyBorder="1" applyAlignment="1">
      <alignment horizontal="right" vertical="center" shrinkToFit="1"/>
    </xf>
    <xf numFmtId="38" fontId="7" fillId="0" borderId="45" xfId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right" vertical="center" shrinkToFit="1"/>
    </xf>
    <xf numFmtId="38" fontId="7" fillId="0" borderId="48" xfId="1" applyFont="1" applyFill="1" applyBorder="1" applyAlignment="1">
      <alignment horizontal="right" vertical="center" shrinkToFit="1"/>
    </xf>
    <xf numFmtId="177" fontId="7" fillId="0" borderId="14" xfId="1" applyNumberFormat="1" applyFont="1" applyFill="1" applyBorder="1" applyAlignment="1">
      <alignment horizontal="right" vertical="center" shrinkToFit="1"/>
    </xf>
    <xf numFmtId="178" fontId="7" fillId="0" borderId="44" xfId="1" applyNumberFormat="1" applyFont="1" applyFill="1" applyBorder="1" applyAlignment="1">
      <alignment horizontal="right" vertical="center" shrinkToFit="1"/>
    </xf>
    <xf numFmtId="178" fontId="7" fillId="0" borderId="14" xfId="1" applyNumberFormat="1" applyFont="1" applyFill="1" applyBorder="1" applyAlignment="1">
      <alignment horizontal="right" vertical="center" shrinkToFit="1"/>
    </xf>
    <xf numFmtId="178" fontId="7" fillId="0" borderId="15" xfId="1" applyNumberFormat="1" applyFont="1" applyFill="1" applyBorder="1" applyAlignment="1">
      <alignment horizontal="right" vertical="center" shrinkToFit="1"/>
    </xf>
    <xf numFmtId="178" fontId="7" fillId="0" borderId="16" xfId="1" applyNumberFormat="1" applyFont="1" applyFill="1" applyBorder="1" applyAlignment="1">
      <alignment horizontal="right" vertical="center" shrinkToFit="1"/>
    </xf>
    <xf numFmtId="178" fontId="7" fillId="0" borderId="40" xfId="1" applyNumberFormat="1" applyFont="1" applyFill="1" applyBorder="1" applyAlignment="1">
      <alignment horizontal="right" vertical="center" shrinkToFit="1"/>
    </xf>
    <xf numFmtId="178" fontId="7" fillId="0" borderId="4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right" vertical="center" shrinkToFit="1"/>
    </xf>
    <xf numFmtId="177" fontId="7" fillId="0" borderId="25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178" fontId="7" fillId="0" borderId="25" xfId="1" applyNumberFormat="1" applyFont="1" applyFill="1" applyBorder="1" applyAlignment="1">
      <alignment horizontal="right" vertical="center" shrinkToFit="1"/>
    </xf>
    <xf numFmtId="178" fontId="7" fillId="0" borderId="28" xfId="1" applyNumberFormat="1" applyFont="1" applyFill="1" applyBorder="1" applyAlignment="1">
      <alignment horizontal="right" vertical="center" shrinkToFit="1"/>
    </xf>
    <xf numFmtId="178" fontId="7" fillId="0" borderId="26" xfId="1" applyNumberFormat="1" applyFont="1" applyFill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7" fontId="7" fillId="0" borderId="33" xfId="1" applyNumberFormat="1" applyFont="1" applyFill="1" applyBorder="1" applyAlignment="1">
      <alignment horizontal="right" vertical="center" shrinkToFit="1"/>
    </xf>
    <xf numFmtId="178" fontId="7" fillId="0" borderId="50" xfId="1" applyNumberFormat="1" applyFont="1" applyFill="1" applyBorder="1" applyAlignment="1">
      <alignment horizontal="right" vertical="center" shrinkToFit="1"/>
    </xf>
    <xf numFmtId="178" fontId="7" fillId="0" borderId="33" xfId="1" applyNumberFormat="1" applyFont="1" applyFill="1" applyBorder="1" applyAlignment="1">
      <alignment horizontal="right" vertical="center" shrinkToFit="1"/>
    </xf>
    <xf numFmtId="178" fontId="7" fillId="0" borderId="34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178" fontId="7" fillId="0" borderId="36" xfId="1" applyNumberFormat="1" applyFont="1" applyFill="1" applyBorder="1" applyAlignment="1">
      <alignment horizontal="right" vertical="center" shrinkToFit="1"/>
    </xf>
    <xf numFmtId="38" fontId="7" fillId="0" borderId="14" xfId="1" applyNumberFormat="1" applyFont="1" applyFill="1" applyBorder="1" applyAlignment="1">
      <alignment horizontal="right" vertical="center" shrinkToFit="1"/>
    </xf>
    <xf numFmtId="38" fontId="7" fillId="0" borderId="44" xfId="1" applyNumberFormat="1" applyFont="1" applyFill="1" applyBorder="1" applyAlignment="1">
      <alignment horizontal="right" vertical="center" shrinkToFit="1"/>
    </xf>
    <xf numFmtId="176" fontId="7" fillId="0" borderId="16" xfId="1" applyNumberFormat="1" applyFont="1" applyFill="1" applyBorder="1" applyAlignment="1">
      <alignment horizontal="right" vertical="center" shrinkToFit="1"/>
    </xf>
    <xf numFmtId="176" fontId="7" fillId="0" borderId="40" xfId="1" applyNumberFormat="1" applyFont="1" applyFill="1" applyBorder="1" applyAlignment="1">
      <alignment horizontal="right" vertical="center" shrinkToFit="1"/>
    </xf>
    <xf numFmtId="38" fontId="7" fillId="0" borderId="25" xfId="1" applyNumberFormat="1" applyFont="1" applyFill="1" applyBorder="1" applyAlignment="1">
      <alignment horizontal="right" vertical="center" shrinkToFit="1"/>
    </xf>
    <xf numFmtId="38" fontId="7" fillId="0" borderId="49" xfId="1" applyNumberFormat="1" applyFont="1" applyFill="1" applyBorder="1" applyAlignment="1">
      <alignment horizontal="right" vertical="center" shrinkToFit="1"/>
    </xf>
    <xf numFmtId="176" fontId="7" fillId="0" borderId="26" xfId="1" applyNumberFormat="1" applyFont="1" applyFill="1" applyBorder="1" applyAlignment="1">
      <alignment horizontal="right" vertical="center" shrinkToFit="1"/>
    </xf>
    <xf numFmtId="38" fontId="7" fillId="0" borderId="33" xfId="1" applyNumberFormat="1" applyFont="1" applyFill="1" applyBorder="1" applyAlignment="1">
      <alignment horizontal="right" vertical="center" shrinkToFit="1"/>
    </xf>
    <xf numFmtId="38" fontId="7" fillId="0" borderId="50" xfId="1" applyNumberFormat="1" applyFont="1" applyFill="1" applyBorder="1" applyAlignment="1">
      <alignment horizontal="right" vertical="center" shrinkToFit="1"/>
    </xf>
    <xf numFmtId="176" fontId="7" fillId="0" borderId="35" xfId="1" applyNumberFormat="1" applyFont="1" applyFill="1" applyBorder="1" applyAlignment="1">
      <alignment horizontal="right" vertical="center" shrinkToFit="1"/>
    </xf>
    <xf numFmtId="176" fontId="7" fillId="0" borderId="36" xfId="1" applyNumberFormat="1" applyFont="1" applyFill="1" applyBorder="1" applyAlignment="1">
      <alignment horizontal="right" vertical="center" shrinkToFit="1"/>
    </xf>
    <xf numFmtId="38" fontId="7" fillId="0" borderId="15" xfId="1" applyNumberFormat="1" applyFont="1" applyFill="1" applyBorder="1" applyAlignment="1">
      <alignment horizontal="right" vertical="center" shrinkToFit="1"/>
    </xf>
    <xf numFmtId="38" fontId="7" fillId="0" borderId="16" xfId="1" applyNumberFormat="1" applyFont="1" applyFill="1" applyBorder="1" applyAlignment="1">
      <alignment horizontal="right" vertical="center" shrinkToFit="1"/>
    </xf>
    <xf numFmtId="38" fontId="7" fillId="0" borderId="28" xfId="1" applyNumberFormat="1" applyFont="1" applyFill="1" applyBorder="1" applyAlignment="1">
      <alignment horizontal="right" vertical="center" shrinkToFit="1"/>
    </xf>
    <xf numFmtId="38" fontId="7" fillId="0" borderId="26" xfId="1" applyNumberFormat="1" applyFont="1" applyFill="1" applyBorder="1" applyAlignment="1">
      <alignment horizontal="right" vertical="center" shrinkToFit="1"/>
    </xf>
    <xf numFmtId="38" fontId="7" fillId="0" borderId="53" xfId="1" applyNumberFormat="1" applyFont="1" applyFill="1" applyBorder="1" applyAlignment="1">
      <alignment horizontal="right" vertical="center" shrinkToFit="1"/>
    </xf>
    <xf numFmtId="38" fontId="7" fillId="0" borderId="0" xfId="1" applyNumberFormat="1" applyFont="1" applyFill="1" applyBorder="1" applyAlignment="1">
      <alignment horizontal="right" vertical="center" shrinkToFit="1"/>
    </xf>
    <xf numFmtId="38" fontId="7" fillId="0" borderId="22" xfId="1" applyNumberFormat="1" applyFont="1" applyFill="1" applyBorder="1" applyAlignment="1">
      <alignment horizontal="right" vertical="center" shrinkToFit="1"/>
    </xf>
    <xf numFmtId="38" fontId="7" fillId="0" borderId="37" xfId="1" applyNumberFormat="1" applyFont="1" applyFill="1" applyBorder="1" applyAlignment="1">
      <alignment horizontal="right" vertical="center" shrinkToFit="1"/>
    </xf>
    <xf numFmtId="38" fontId="7" fillId="0" borderId="38" xfId="1" applyNumberFormat="1" applyFont="1" applyFill="1" applyBorder="1" applyAlignment="1">
      <alignment horizontal="right" vertical="center" shrinkToFit="1"/>
    </xf>
    <xf numFmtId="38" fontId="7" fillId="0" borderId="36" xfId="1" applyNumberFormat="1" applyFont="1" applyFill="1" applyBorder="1" applyAlignment="1">
      <alignment horizontal="right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176" fontId="7" fillId="0" borderId="28" xfId="1" applyNumberFormat="1" applyFont="1" applyFill="1" applyBorder="1" applyAlignment="1">
      <alignment horizontal="right" vertical="center" shrinkToFit="1"/>
    </xf>
    <xf numFmtId="176" fontId="7" fillId="0" borderId="25" xfId="1" applyNumberFormat="1" applyFont="1" applyFill="1" applyBorder="1" applyAlignment="1">
      <alignment horizontal="right" vertical="center" shrinkToFit="1"/>
    </xf>
    <xf numFmtId="0" fontId="0" fillId="0" borderId="52" xfId="0" applyFont="1" applyFill="1" applyBorder="1" applyAlignment="1">
      <alignment horizontal="left"/>
    </xf>
    <xf numFmtId="176" fontId="7" fillId="0" borderId="56" xfId="1" applyNumberFormat="1" applyFont="1" applyFill="1" applyBorder="1" applyAlignment="1">
      <alignment horizontal="right" vertical="center" shrinkToFit="1"/>
    </xf>
    <xf numFmtId="0" fontId="0" fillId="0" borderId="41" xfId="0" applyFont="1" applyFill="1" applyBorder="1" applyAlignment="1">
      <alignment horizontal="left"/>
    </xf>
    <xf numFmtId="179" fontId="7" fillId="0" borderId="33" xfId="0" applyNumberFormat="1" applyFont="1" applyFill="1" applyBorder="1" applyAlignment="1">
      <alignment horizontal="right" vertical="center" shrinkToFit="1"/>
    </xf>
    <xf numFmtId="176" fontId="7" fillId="0" borderId="34" xfId="0" applyNumberFormat="1" applyFont="1" applyFill="1" applyBorder="1" applyAlignment="1">
      <alignment horizontal="right" vertical="center" shrinkToFit="1"/>
    </xf>
    <xf numFmtId="176" fontId="7" fillId="0" borderId="33" xfId="0" applyNumberFormat="1" applyFont="1" applyFill="1" applyBorder="1" applyAlignment="1">
      <alignment horizontal="right" vertical="center" shrinkToFit="1"/>
    </xf>
    <xf numFmtId="0" fontId="0" fillId="0" borderId="51" xfId="0" applyFont="1" applyFill="1" applyBorder="1" applyAlignment="1">
      <alignment horizontal="center" vertical="center"/>
    </xf>
    <xf numFmtId="180" fontId="6" fillId="0" borderId="25" xfId="1" applyNumberFormat="1" applyFont="1" applyFill="1" applyBorder="1" applyAlignment="1">
      <alignment horizontal="right" vertical="center" shrinkToFit="1"/>
    </xf>
    <xf numFmtId="176" fontId="7" fillId="0" borderId="22" xfId="1" applyNumberFormat="1" applyFont="1" applyFill="1" applyBorder="1" applyAlignment="1">
      <alignment horizontal="right" vertical="center" shrinkToFit="1"/>
    </xf>
    <xf numFmtId="176" fontId="7" fillId="0" borderId="23" xfId="1" applyNumberFormat="1" applyFont="1" applyFill="1" applyBorder="1" applyAlignment="1">
      <alignment horizontal="right" vertical="center" shrinkToFit="1"/>
    </xf>
    <xf numFmtId="176" fontId="7" fillId="0" borderId="24" xfId="1" applyNumberFormat="1" applyFont="1" applyFill="1" applyBorder="1" applyAlignment="1">
      <alignment horizontal="right" vertical="center" shrinkToFit="1"/>
    </xf>
    <xf numFmtId="176" fontId="7" fillId="0" borderId="58" xfId="1" applyNumberFormat="1" applyFont="1" applyFill="1" applyBorder="1" applyAlignment="1">
      <alignment horizontal="right" vertical="center" shrinkToFit="1"/>
    </xf>
    <xf numFmtId="0" fontId="0" fillId="0" borderId="52" xfId="0" applyFill="1" applyBorder="1" applyAlignment="1">
      <alignment horizontal="left"/>
    </xf>
    <xf numFmtId="176" fontId="7" fillId="0" borderId="59" xfId="1" applyNumberFormat="1" applyFont="1" applyFill="1" applyBorder="1" applyAlignment="1">
      <alignment horizontal="right" vertical="center" shrinkToFit="1"/>
    </xf>
    <xf numFmtId="176" fontId="7" fillId="0" borderId="60" xfId="1" applyNumberFormat="1" applyFont="1" applyFill="1" applyBorder="1" applyAlignment="1">
      <alignment horizontal="right" vertical="center" shrinkToFit="1"/>
    </xf>
    <xf numFmtId="176" fontId="7" fillId="0" borderId="33" xfId="1" applyNumberFormat="1" applyFont="1" applyFill="1" applyBorder="1" applyAlignment="1">
      <alignment horizontal="right" vertical="center" shrinkToFit="1"/>
    </xf>
    <xf numFmtId="176" fontId="7" fillId="0" borderId="56" xfId="0" applyNumberFormat="1" applyFont="1" applyFill="1" applyBorder="1" applyAlignment="1">
      <alignment horizontal="right" vertical="center" shrinkToFit="1"/>
    </xf>
    <xf numFmtId="0" fontId="0" fillId="0" borderId="61" xfId="0" applyFont="1" applyFill="1" applyBorder="1" applyAlignment="1">
      <alignment horizontal="left"/>
    </xf>
    <xf numFmtId="176" fontId="7" fillId="0" borderId="49" xfId="1" applyNumberFormat="1" applyFont="1" applyFill="1" applyBorder="1" applyAlignment="1">
      <alignment horizontal="right" vertical="center" shrinkToFit="1"/>
    </xf>
    <xf numFmtId="0" fontId="0" fillId="0" borderId="54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62" xfId="0" applyFont="1" applyFill="1" applyBorder="1" applyAlignment="1">
      <alignment horizontal="center" vertical="center"/>
    </xf>
    <xf numFmtId="176" fontId="7" fillId="0" borderId="45" xfId="1" applyNumberFormat="1" applyFont="1" applyFill="1" applyBorder="1" applyAlignment="1">
      <alignment horizontal="right" vertical="center" shrinkToFit="1"/>
    </xf>
    <xf numFmtId="176" fontId="7" fillId="0" borderId="53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176" fontId="7" fillId="0" borderId="63" xfId="1" applyNumberFormat="1" applyFont="1" applyFill="1" applyBorder="1" applyAlignment="1">
      <alignment horizontal="right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176" fontId="7" fillId="0" borderId="15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 shrinkToFit="1"/>
    </xf>
    <xf numFmtId="0" fontId="6" fillId="0" borderId="38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7" fillId="0" borderId="38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0" fillId="0" borderId="62" xfId="0" applyFont="1" applyFill="1" applyBorder="1">
      <alignment vertical="center"/>
    </xf>
    <xf numFmtId="180" fontId="7" fillId="0" borderId="14" xfId="1" applyNumberFormat="1" applyFont="1" applyFill="1" applyBorder="1" applyAlignment="1">
      <alignment horizontal="right" vertical="center" shrinkToFit="1"/>
    </xf>
    <xf numFmtId="180" fontId="7" fillId="0" borderId="44" xfId="1" applyNumberFormat="1" applyFont="1" applyFill="1" applyBorder="1" applyAlignment="1">
      <alignment horizontal="right" vertical="center" shrinkToFit="1"/>
    </xf>
    <xf numFmtId="180" fontId="7" fillId="0" borderId="15" xfId="1" applyNumberFormat="1" applyFont="1" applyFill="1" applyBorder="1" applyAlignment="1">
      <alignment horizontal="right" vertical="center" shrinkToFit="1"/>
    </xf>
    <xf numFmtId="180" fontId="7" fillId="0" borderId="16" xfId="1" applyNumberFormat="1" applyFont="1" applyFill="1" applyBorder="1" applyAlignment="1">
      <alignment horizontal="right" vertical="center" shrinkToFit="1"/>
    </xf>
    <xf numFmtId="180" fontId="7" fillId="0" borderId="40" xfId="1" applyNumberFormat="1" applyFont="1" applyFill="1" applyBorder="1" applyAlignment="1">
      <alignment horizontal="right" vertical="center" shrinkToFit="1"/>
    </xf>
    <xf numFmtId="180" fontId="7" fillId="0" borderId="4" xfId="0" applyNumberFormat="1" applyFont="1" applyFill="1" applyBorder="1" applyAlignment="1">
      <alignment horizontal="right" vertical="center" shrinkToFit="1"/>
    </xf>
    <xf numFmtId="180" fontId="7" fillId="0" borderId="2" xfId="0" applyNumberFormat="1" applyFont="1" applyFill="1" applyBorder="1" applyAlignment="1">
      <alignment horizontal="right" vertical="center" shrinkToFit="1"/>
    </xf>
    <xf numFmtId="180" fontId="7" fillId="0" borderId="66" xfId="0" applyNumberFormat="1" applyFont="1" applyFill="1" applyBorder="1" applyAlignment="1">
      <alignment horizontal="right" vertical="center" shrinkToFit="1"/>
    </xf>
    <xf numFmtId="0" fontId="0" fillId="0" borderId="52" xfId="0" applyFont="1" applyFill="1" applyBorder="1">
      <alignment vertical="center"/>
    </xf>
    <xf numFmtId="180" fontId="7" fillId="0" borderId="25" xfId="1" applyNumberFormat="1" applyFont="1" applyFill="1" applyBorder="1" applyAlignment="1">
      <alignment horizontal="right" vertical="center" shrinkToFit="1"/>
    </xf>
    <xf numFmtId="180" fontId="7" fillId="0" borderId="49" xfId="1" applyNumberFormat="1" applyFont="1" applyFill="1" applyBorder="1" applyAlignment="1">
      <alignment horizontal="right" vertical="center" shrinkToFit="1"/>
    </xf>
    <xf numFmtId="180" fontId="7" fillId="0" borderId="28" xfId="1" applyNumberFormat="1" applyFont="1" applyFill="1" applyBorder="1" applyAlignment="1">
      <alignment horizontal="right" vertical="center" shrinkToFit="1"/>
    </xf>
    <xf numFmtId="180" fontId="7" fillId="0" borderId="26" xfId="1" applyNumberFormat="1" applyFont="1" applyFill="1" applyBorder="1" applyAlignment="1">
      <alignment horizontal="right" vertical="center" shrinkToFit="1"/>
    </xf>
    <xf numFmtId="180" fontId="7" fillId="0" borderId="25" xfId="0" applyNumberFormat="1" applyFont="1" applyFill="1" applyBorder="1" applyAlignment="1">
      <alignment horizontal="right" vertical="center" shrinkToFit="1"/>
    </xf>
    <xf numFmtId="180" fontId="7" fillId="0" borderId="28" xfId="0" applyNumberFormat="1" applyFont="1" applyFill="1" applyBorder="1" applyAlignment="1">
      <alignment horizontal="right" vertical="center" shrinkToFit="1"/>
    </xf>
    <xf numFmtId="180" fontId="7" fillId="0" borderId="17" xfId="0" applyNumberFormat="1" applyFont="1" applyFill="1" applyBorder="1" applyAlignment="1">
      <alignment horizontal="right" vertical="center" shrinkToFit="1"/>
    </xf>
    <xf numFmtId="0" fontId="0" fillId="0" borderId="54" xfId="0" applyFont="1" applyFill="1" applyBorder="1">
      <alignment vertical="center"/>
    </xf>
    <xf numFmtId="180" fontId="7" fillId="0" borderId="33" xfId="1" applyNumberFormat="1" applyFont="1" applyFill="1" applyBorder="1" applyAlignment="1">
      <alignment horizontal="right" vertical="center" shrinkToFit="1"/>
    </xf>
    <xf numFmtId="180" fontId="7" fillId="0" borderId="50" xfId="1" applyNumberFormat="1" applyFont="1" applyFill="1" applyBorder="1" applyAlignment="1">
      <alignment horizontal="right" vertical="center" shrinkToFit="1"/>
    </xf>
    <xf numFmtId="180" fontId="7" fillId="0" borderId="34" xfId="1" applyNumberFormat="1" applyFont="1" applyFill="1" applyBorder="1" applyAlignment="1">
      <alignment horizontal="right" vertical="center" shrinkToFit="1"/>
    </xf>
    <xf numFmtId="180" fontId="7" fillId="0" borderId="35" xfId="1" applyNumberFormat="1" applyFont="1" applyFill="1" applyBorder="1" applyAlignment="1">
      <alignment horizontal="right" vertical="center" shrinkToFit="1"/>
    </xf>
    <xf numFmtId="180" fontId="7" fillId="0" borderId="36" xfId="1" applyNumberFormat="1" applyFont="1" applyFill="1" applyBorder="1" applyAlignment="1">
      <alignment horizontal="right" vertical="center" shrinkToFit="1"/>
    </xf>
    <xf numFmtId="180" fontId="7" fillId="0" borderId="37" xfId="0" applyNumberFormat="1" applyFont="1" applyFill="1" applyBorder="1" applyAlignment="1">
      <alignment horizontal="right" vertical="center" shrinkToFit="1"/>
    </xf>
    <xf numFmtId="180" fontId="7" fillId="0" borderId="38" xfId="0" applyNumberFormat="1" applyFont="1" applyFill="1" applyBorder="1" applyAlignment="1">
      <alignment horizontal="right" vertical="center" shrinkToFit="1"/>
    </xf>
    <xf numFmtId="180" fontId="7" fillId="0" borderId="68" xfId="0" applyNumberFormat="1" applyFont="1" applyFill="1" applyBorder="1" applyAlignment="1">
      <alignment horizontal="right" vertical="center" shrinkToFit="1"/>
    </xf>
    <xf numFmtId="180" fontId="7" fillId="0" borderId="22" xfId="1" applyNumberFormat="1" applyFont="1" applyFill="1" applyBorder="1" applyAlignment="1">
      <alignment horizontal="right" vertical="center" shrinkToFit="1"/>
    </xf>
    <xf numFmtId="180" fontId="7" fillId="0" borderId="45" xfId="1" applyNumberFormat="1" applyFont="1" applyFill="1" applyBorder="1" applyAlignment="1">
      <alignment horizontal="right" vertical="center" shrinkToFit="1"/>
    </xf>
    <xf numFmtId="0" fontId="0" fillId="0" borderId="61" xfId="0" applyFont="1" applyFill="1" applyBorder="1">
      <alignment vertical="center"/>
    </xf>
    <xf numFmtId="180" fontId="7" fillId="0" borderId="56" xfId="1" applyNumberFormat="1" applyFont="1" applyFill="1" applyBorder="1" applyAlignment="1">
      <alignment horizontal="right" vertical="center" shrinkToFit="1"/>
    </xf>
    <xf numFmtId="180" fontId="7" fillId="0" borderId="63" xfId="1" applyNumberFormat="1" applyFont="1" applyFill="1" applyBorder="1" applyAlignment="1">
      <alignment horizontal="right" vertical="center" shrinkToFit="1"/>
    </xf>
    <xf numFmtId="0" fontId="0" fillId="0" borderId="51" xfId="0" applyFont="1" applyFill="1" applyBorder="1">
      <alignment vertical="center"/>
    </xf>
    <xf numFmtId="180" fontId="7" fillId="0" borderId="23" xfId="1" applyNumberFormat="1" applyFont="1" applyFill="1" applyBorder="1" applyAlignment="1">
      <alignment horizontal="right" vertical="center" shrinkToFit="1"/>
    </xf>
    <xf numFmtId="180" fontId="7" fillId="0" borderId="59" xfId="1" applyNumberFormat="1" applyFont="1" applyFill="1" applyBorder="1" applyAlignment="1">
      <alignment horizontal="right" vertical="center" shrinkToFit="1"/>
    </xf>
    <xf numFmtId="180" fontId="7" fillId="0" borderId="32" xfId="1" applyNumberFormat="1" applyFont="1" applyFill="1" applyBorder="1" applyAlignment="1">
      <alignment horizontal="right" vertical="center" shrinkToFit="1"/>
    </xf>
    <xf numFmtId="180" fontId="7" fillId="0" borderId="14" xfId="0" applyNumberFormat="1" applyFont="1" applyFill="1" applyBorder="1" applyAlignment="1">
      <alignment horizontal="right" vertical="center" shrinkToFit="1"/>
    </xf>
    <xf numFmtId="180" fontId="7" fillId="0" borderId="15" xfId="0" applyNumberFormat="1" applyFont="1" applyFill="1" applyBorder="1" applyAlignment="1">
      <alignment horizontal="right" vertical="center" shrinkToFit="1"/>
    </xf>
    <xf numFmtId="180" fontId="7" fillId="0" borderId="16" xfId="0" applyNumberFormat="1" applyFont="1" applyFill="1" applyBorder="1" applyAlignment="1">
      <alignment horizontal="right" vertical="center" shrinkToFit="1"/>
    </xf>
    <xf numFmtId="180" fontId="7" fillId="0" borderId="40" xfId="0" applyNumberFormat="1" applyFont="1" applyFill="1" applyBorder="1" applyAlignment="1">
      <alignment horizontal="right" vertical="center" shrinkToFit="1"/>
    </xf>
    <xf numFmtId="180" fontId="7" fillId="0" borderId="0" xfId="0" applyNumberFormat="1" applyFont="1" applyFill="1" applyBorder="1" applyAlignment="1">
      <alignment horizontal="right" vertical="center" shrinkToFit="1"/>
    </xf>
    <xf numFmtId="180" fontId="7" fillId="0" borderId="26" xfId="0" applyNumberFormat="1" applyFont="1" applyFill="1" applyBorder="1" applyAlignment="1">
      <alignment horizontal="right" vertical="center" shrinkToFit="1"/>
    </xf>
    <xf numFmtId="180" fontId="7" fillId="0" borderId="56" xfId="0" applyNumberFormat="1" applyFont="1" applyFill="1" applyBorder="1" applyAlignment="1">
      <alignment horizontal="right" vertical="center" shrinkToFit="1"/>
    </xf>
    <xf numFmtId="180" fontId="7" fillId="0" borderId="34" xfId="0" applyNumberFormat="1" applyFont="1" applyFill="1" applyBorder="1" applyAlignment="1">
      <alignment horizontal="right" vertical="center" shrinkToFit="1"/>
    </xf>
    <xf numFmtId="180" fontId="7" fillId="0" borderId="35" xfId="0" applyNumberFormat="1" applyFont="1" applyFill="1" applyBorder="1" applyAlignment="1">
      <alignment horizontal="right" vertical="center" shrinkToFit="1"/>
    </xf>
    <xf numFmtId="180" fontId="7" fillId="0" borderId="36" xfId="0" applyNumberFormat="1" applyFont="1" applyFill="1" applyBorder="1" applyAlignment="1">
      <alignment horizontal="right" vertical="center" shrinkToFit="1"/>
    </xf>
    <xf numFmtId="180" fontId="7" fillId="0" borderId="33" xfId="0" applyNumberFormat="1" applyFont="1" applyFill="1" applyBorder="1" applyAlignment="1">
      <alignment horizontal="right" vertical="center" shrinkToFit="1"/>
    </xf>
    <xf numFmtId="180" fontId="7" fillId="0" borderId="32" xfId="0" applyNumberFormat="1" applyFont="1" applyFill="1" applyBorder="1" applyAlignment="1">
      <alignment horizontal="right" vertical="center" shrinkToFit="1"/>
    </xf>
    <xf numFmtId="180" fontId="7" fillId="0" borderId="13" xfId="0" applyNumberFormat="1" applyFont="1" applyFill="1" applyBorder="1" applyAlignment="1">
      <alignment horizontal="right" vertical="center" shrinkToFit="1"/>
    </xf>
    <xf numFmtId="180" fontId="7" fillId="0" borderId="53" xfId="0" applyNumberFormat="1" applyFont="1" applyFill="1" applyBorder="1" applyAlignment="1">
      <alignment horizontal="right" vertical="center" shrinkToFit="1"/>
    </xf>
    <xf numFmtId="180" fontId="7" fillId="0" borderId="17" xfId="1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right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65" xfId="0" applyFont="1" applyFill="1" applyBorder="1" applyAlignment="1">
      <alignment horizontal="center" vertical="center" shrinkToFit="1"/>
    </xf>
    <xf numFmtId="0" fontId="6" fillId="0" borderId="51" xfId="0" applyFont="1" applyFill="1" applyBorder="1">
      <alignment vertical="center"/>
    </xf>
    <xf numFmtId="180" fontId="7" fillId="0" borderId="3" xfId="0" applyNumberFormat="1" applyFont="1" applyFill="1" applyBorder="1" applyAlignment="1">
      <alignment horizontal="right" vertical="center" shrinkToFit="1"/>
    </xf>
    <xf numFmtId="0" fontId="6" fillId="0" borderId="52" xfId="0" applyFont="1" applyFill="1" applyBorder="1">
      <alignment vertical="center"/>
    </xf>
    <xf numFmtId="180" fontId="7" fillId="0" borderId="20" xfId="0" applyNumberFormat="1" applyFont="1" applyFill="1" applyBorder="1" applyAlignment="1">
      <alignment horizontal="right" vertical="center" shrinkToFit="1"/>
    </xf>
    <xf numFmtId="0" fontId="6" fillId="0" borderId="54" xfId="0" applyFont="1" applyFill="1" applyBorder="1">
      <alignment vertical="center"/>
    </xf>
    <xf numFmtId="180" fontId="7" fillId="0" borderId="24" xfId="1" applyNumberFormat="1" applyFont="1" applyFill="1" applyBorder="1" applyAlignment="1">
      <alignment horizontal="right" vertical="center" shrinkToFit="1"/>
    </xf>
    <xf numFmtId="180" fontId="7" fillId="0" borderId="58" xfId="1" applyNumberFormat="1" applyFont="1" applyFill="1" applyBorder="1" applyAlignment="1">
      <alignment horizontal="right" vertical="center" shrinkToFit="1"/>
    </xf>
    <xf numFmtId="180" fontId="7" fillId="0" borderId="67" xfId="0" applyNumberFormat="1" applyFont="1" applyFill="1" applyBorder="1" applyAlignment="1">
      <alignment horizontal="right" vertical="center" shrinkToFit="1"/>
    </xf>
    <xf numFmtId="0" fontId="6" fillId="0" borderId="62" xfId="0" applyFont="1" applyFill="1" applyBorder="1">
      <alignment vertical="center"/>
    </xf>
    <xf numFmtId="0" fontId="6" fillId="0" borderId="61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6" fillId="0" borderId="34" xfId="0" applyFont="1" applyFill="1" applyBorder="1">
      <alignment vertical="center"/>
    </xf>
    <xf numFmtId="180" fontId="6" fillId="0" borderId="33" xfId="1" applyNumberFormat="1" applyFont="1" applyFill="1" applyBorder="1" applyAlignment="1">
      <alignment horizontal="right" vertical="center" shrinkToFit="1"/>
    </xf>
    <xf numFmtId="180" fontId="7" fillId="0" borderId="31" xfId="0" applyNumberFormat="1" applyFont="1" applyFill="1" applyBorder="1" applyAlignment="1">
      <alignment horizontal="right" vertical="center" shrinkToFit="1"/>
    </xf>
    <xf numFmtId="0" fontId="6" fillId="0" borderId="23" xfId="0" applyFont="1" applyFill="1" applyBorder="1">
      <alignment vertical="center"/>
    </xf>
    <xf numFmtId="180" fontId="7" fillId="0" borderId="12" xfId="0" applyNumberFormat="1" applyFont="1" applyFill="1" applyBorder="1" applyAlignment="1">
      <alignment horizontal="right" vertical="center" shrinkToFit="1"/>
    </xf>
    <xf numFmtId="180" fontId="7" fillId="0" borderId="22" xfId="0" applyNumberFormat="1" applyFont="1" applyFill="1" applyBorder="1" applyAlignment="1">
      <alignment horizontal="right" vertical="center" shrinkToFit="1"/>
    </xf>
    <xf numFmtId="180" fontId="7" fillId="0" borderId="23" xfId="0" applyNumberFormat="1" applyFont="1" applyFill="1" applyBorder="1" applyAlignment="1">
      <alignment horizontal="right" vertical="center" shrinkToFit="1"/>
    </xf>
    <xf numFmtId="180" fontId="7" fillId="0" borderId="24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81" fontId="6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81" fontId="0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81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69" xfId="0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horizontal="center"/>
    </xf>
    <xf numFmtId="181" fontId="7" fillId="0" borderId="2" xfId="0" applyNumberFormat="1" applyFont="1" applyFill="1" applyBorder="1" applyAlignment="1">
      <alignment horizontal="center"/>
    </xf>
    <xf numFmtId="181" fontId="7" fillId="0" borderId="5" xfId="0" applyNumberFormat="1" applyFont="1" applyFill="1" applyBorder="1" applyAlignment="1">
      <alignment horizontal="center"/>
    </xf>
    <xf numFmtId="181" fontId="7" fillId="0" borderId="7" xfId="0" applyNumberFormat="1" applyFont="1" applyFill="1" applyBorder="1" applyAlignment="1">
      <alignment horizontal="center"/>
    </xf>
    <xf numFmtId="181" fontId="7" fillId="0" borderId="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81" fontId="7" fillId="0" borderId="14" xfId="0" applyNumberFormat="1" applyFont="1" applyFill="1" applyBorder="1" applyAlignment="1">
      <alignment horizontal="right"/>
    </xf>
    <xf numFmtId="181" fontId="7" fillId="0" borderId="14" xfId="0" applyNumberFormat="1" applyFont="1" applyFill="1" applyBorder="1" applyAlignment="1">
      <alignment horizontal="center"/>
    </xf>
    <xf numFmtId="182" fontId="7" fillId="0" borderId="14" xfId="0" applyNumberFormat="1" applyFont="1" applyFill="1" applyBorder="1" applyAlignment="1">
      <alignment horizontal="center"/>
    </xf>
    <xf numFmtId="38" fontId="7" fillId="0" borderId="15" xfId="0" applyNumberFormat="1" applyFont="1" applyFill="1" applyBorder="1" applyAlignment="1">
      <alignment horizont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 applyAlignment="1">
      <alignment horizontal="right" vertical="center"/>
    </xf>
    <xf numFmtId="0" fontId="7" fillId="0" borderId="24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6" fillId="0" borderId="19" xfId="0" applyFont="1" applyFill="1" applyBorder="1">
      <alignment vertical="center"/>
    </xf>
    <xf numFmtId="178" fontId="7" fillId="0" borderId="25" xfId="0" applyNumberFormat="1" applyFont="1" applyFill="1" applyBorder="1" applyAlignment="1">
      <alignment horizontal="right" vertical="center"/>
    </xf>
    <xf numFmtId="178" fontId="7" fillId="0" borderId="25" xfId="0" applyNumberFormat="1" applyFont="1" applyFill="1" applyBorder="1">
      <alignment vertical="center"/>
    </xf>
    <xf numFmtId="178" fontId="7" fillId="0" borderId="25" xfId="0" applyNumberFormat="1" applyFont="1" applyFill="1" applyBorder="1" applyAlignment="1">
      <alignment vertical="center"/>
    </xf>
    <xf numFmtId="178" fontId="7" fillId="0" borderId="28" xfId="0" applyNumberFormat="1" applyFont="1" applyFill="1" applyBorder="1" applyAlignment="1">
      <alignment vertical="center"/>
    </xf>
    <xf numFmtId="178" fontId="7" fillId="0" borderId="26" xfId="0" applyNumberFormat="1" applyFont="1" applyFill="1" applyBorder="1" applyAlignment="1">
      <alignment vertical="center"/>
    </xf>
    <xf numFmtId="178" fontId="7" fillId="0" borderId="26" xfId="0" applyNumberFormat="1" applyFont="1" applyFill="1" applyBorder="1" applyAlignment="1">
      <alignment horizontal="right" vertical="center"/>
    </xf>
    <xf numFmtId="183" fontId="7" fillId="0" borderId="25" xfId="0" applyNumberFormat="1" applyFont="1" applyFill="1" applyBorder="1" applyAlignment="1">
      <alignment horizontal="right" vertical="center"/>
    </xf>
    <xf numFmtId="183" fontId="7" fillId="0" borderId="28" xfId="0" applyNumberFormat="1" applyFont="1" applyFill="1" applyBorder="1" applyAlignment="1">
      <alignment horizontal="right" vertical="center"/>
    </xf>
    <xf numFmtId="183" fontId="7" fillId="0" borderId="49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178" fontId="7" fillId="0" borderId="33" xfId="0" applyNumberFormat="1" applyFont="1" applyFill="1" applyBorder="1" applyAlignment="1">
      <alignment horizontal="right" vertical="center"/>
    </xf>
    <xf numFmtId="178" fontId="7" fillId="0" borderId="33" xfId="0" applyNumberFormat="1" applyFont="1" applyFill="1" applyBorder="1">
      <alignment vertical="center"/>
    </xf>
    <xf numFmtId="178" fontId="7" fillId="0" borderId="33" xfId="0" applyNumberFormat="1" applyFont="1" applyFill="1" applyBorder="1" applyAlignment="1">
      <alignment vertical="center"/>
    </xf>
    <xf numFmtId="178" fontId="7" fillId="0" borderId="34" xfId="0" applyNumberFormat="1" applyFont="1" applyFill="1" applyBorder="1" applyAlignment="1">
      <alignment vertical="center"/>
    </xf>
    <xf numFmtId="178" fontId="7" fillId="0" borderId="35" xfId="0" applyNumberFormat="1" applyFont="1" applyFill="1" applyBorder="1" applyAlignment="1">
      <alignment vertical="center"/>
    </xf>
    <xf numFmtId="183" fontId="7" fillId="0" borderId="33" xfId="0" applyNumberFormat="1" applyFont="1" applyFill="1" applyBorder="1" applyAlignment="1">
      <alignment vertical="center"/>
    </xf>
    <xf numFmtId="183" fontId="7" fillId="0" borderId="34" xfId="0" applyNumberFormat="1" applyFont="1" applyFill="1" applyBorder="1" applyAlignment="1">
      <alignment vertical="center"/>
    </xf>
    <xf numFmtId="183" fontId="7" fillId="0" borderId="33" xfId="0" applyNumberFormat="1" applyFont="1" applyFill="1" applyBorder="1" applyAlignment="1">
      <alignment horizontal="right" vertical="center"/>
    </xf>
    <xf numFmtId="183" fontId="7" fillId="0" borderId="50" xfId="0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>
      <alignment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>
      <alignment vertical="center"/>
    </xf>
    <xf numFmtId="176" fontId="7" fillId="0" borderId="34" xfId="1" applyNumberFormat="1" applyFont="1" applyFill="1" applyBorder="1" applyAlignment="1">
      <alignment horizontal="right" vertical="center"/>
    </xf>
    <xf numFmtId="176" fontId="7" fillId="0" borderId="35" xfId="1" applyNumberFormat="1" applyFont="1" applyFill="1" applyBorder="1">
      <alignment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>
      <alignment vertical="center"/>
    </xf>
    <xf numFmtId="176" fontId="7" fillId="0" borderId="24" xfId="1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0" fontId="6" fillId="0" borderId="30" xfId="0" applyFont="1" applyFill="1" applyBorder="1">
      <alignment vertical="center"/>
    </xf>
    <xf numFmtId="176" fontId="7" fillId="0" borderId="33" xfId="1" applyNumberFormat="1" applyFont="1" applyFill="1" applyBorder="1" applyAlignment="1">
      <alignment horizontal="right" vertical="center"/>
    </xf>
    <xf numFmtId="176" fontId="7" fillId="0" borderId="60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176" fontId="7" fillId="0" borderId="16" xfId="0" applyNumberFormat="1" applyFont="1" applyFill="1" applyBorder="1">
      <alignment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>
      <alignment vertical="center"/>
    </xf>
    <xf numFmtId="176" fontId="7" fillId="0" borderId="26" xfId="0" applyNumberFormat="1" applyFont="1" applyFill="1" applyBorder="1">
      <alignment vertical="center"/>
    </xf>
    <xf numFmtId="176" fontId="7" fillId="0" borderId="60" xfId="0" applyNumberFormat="1" applyFont="1" applyFill="1" applyBorder="1" applyAlignment="1">
      <alignment horizontal="right" vertical="center"/>
    </xf>
    <xf numFmtId="0" fontId="6" fillId="0" borderId="64" xfId="0" applyFont="1" applyFill="1" applyBorder="1">
      <alignment vertical="center"/>
    </xf>
    <xf numFmtId="0" fontId="6" fillId="0" borderId="69" xfId="0" applyFont="1" applyFill="1" applyBorder="1" applyAlignment="1">
      <alignment horizontal="center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>
      <alignment vertical="center"/>
    </xf>
    <xf numFmtId="180" fontId="7" fillId="0" borderId="7" xfId="1" applyNumberFormat="1" applyFont="1" applyFill="1" applyBorder="1" applyAlignment="1">
      <alignment horizontal="right" vertical="center"/>
    </xf>
    <xf numFmtId="180" fontId="7" fillId="0" borderId="8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176" fontId="7" fillId="0" borderId="59" xfId="0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63" xfId="0" applyNumberFormat="1" applyFont="1" applyFill="1" applyBorder="1" applyAlignment="1">
      <alignment horizontal="right" vertical="center"/>
    </xf>
    <xf numFmtId="0" fontId="6" fillId="0" borderId="64" xfId="0" applyFont="1" applyFill="1" applyBorder="1" applyAlignment="1">
      <alignment horizontal="left" vertical="center"/>
    </xf>
    <xf numFmtId="180" fontId="7" fillId="0" borderId="5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horizontal="right" vertical="center"/>
    </xf>
    <xf numFmtId="180" fontId="7" fillId="0" borderId="70" xfId="0" applyNumberFormat="1" applyFont="1" applyFill="1" applyBorder="1" applyAlignment="1">
      <alignment horizontal="right" vertical="center"/>
    </xf>
    <xf numFmtId="0" fontId="6" fillId="0" borderId="71" xfId="0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40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7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0" fontId="6" fillId="0" borderId="72" xfId="0" applyFont="1" applyFill="1" applyBorder="1" applyAlignment="1">
      <alignment vertical="center" wrapText="1"/>
    </xf>
    <xf numFmtId="176" fontId="7" fillId="0" borderId="37" xfId="0" applyNumberFormat="1" applyFont="1" applyFill="1" applyBorder="1">
      <alignment vertical="center"/>
    </xf>
    <xf numFmtId="176" fontId="7" fillId="0" borderId="36" xfId="0" applyNumberFormat="1" applyFont="1" applyFill="1" applyBorder="1">
      <alignment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22" xfId="1" applyNumberFormat="1" applyFont="1" applyFill="1" applyBorder="1">
      <alignment vertical="center"/>
    </xf>
    <xf numFmtId="176" fontId="7" fillId="0" borderId="23" xfId="1" applyNumberFormat="1" applyFont="1" applyFill="1" applyBorder="1">
      <alignment vertical="center"/>
    </xf>
    <xf numFmtId="176" fontId="7" fillId="0" borderId="15" xfId="0" applyNumberFormat="1" applyFont="1" applyFill="1" applyBorder="1">
      <alignment vertical="center"/>
    </xf>
    <xf numFmtId="176" fontId="7" fillId="0" borderId="17" xfId="0" applyNumberFormat="1" applyFont="1" applyFill="1" applyBorder="1">
      <alignment vertical="center"/>
    </xf>
    <xf numFmtId="0" fontId="6" fillId="0" borderId="52" xfId="0" applyFont="1" applyFill="1" applyBorder="1" applyAlignment="1">
      <alignment horizontal="center" vertical="center"/>
    </xf>
    <xf numFmtId="176" fontId="7" fillId="0" borderId="28" xfId="0" applyNumberFormat="1" applyFont="1" applyFill="1" applyBorder="1">
      <alignment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6" fillId="0" borderId="61" xfId="0" applyFont="1" applyFill="1" applyBorder="1" applyAlignment="1">
      <alignment horizontal="center" vertical="center"/>
    </xf>
    <xf numFmtId="176" fontId="7" fillId="0" borderId="33" xfId="0" applyNumberFormat="1" applyFont="1" applyFill="1" applyBorder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>
      <alignment vertical="center"/>
    </xf>
    <xf numFmtId="1" fontId="7" fillId="0" borderId="74" xfId="0" applyNumberFormat="1" applyFont="1" applyFill="1" applyBorder="1" applyAlignment="1">
      <alignment horizontal="right" vertical="center"/>
    </xf>
    <xf numFmtId="1" fontId="7" fillId="0" borderId="53" xfId="0" applyNumberFormat="1" applyFont="1" applyFill="1" applyBorder="1" applyAlignment="1">
      <alignment horizontal="right" vertical="center"/>
    </xf>
    <xf numFmtId="1" fontId="7" fillId="0" borderId="25" xfId="0" applyNumberFormat="1" applyFont="1" applyFill="1" applyBorder="1" applyAlignment="1">
      <alignment horizontal="right" vertical="center"/>
    </xf>
    <xf numFmtId="1" fontId="7" fillId="0" borderId="17" xfId="0" applyNumberFormat="1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44" xfId="1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176" fontId="7" fillId="0" borderId="23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49" xfId="1" applyNumberFormat="1" applyFont="1" applyFill="1" applyBorder="1">
      <alignment vertical="center"/>
    </xf>
    <xf numFmtId="176" fontId="7" fillId="0" borderId="28" xfId="1" applyNumberFormat="1" applyFont="1" applyFill="1" applyBorder="1">
      <alignment vertical="center"/>
    </xf>
    <xf numFmtId="0" fontId="6" fillId="0" borderId="52" xfId="0" applyFont="1" applyFill="1" applyBorder="1" applyAlignment="1">
      <alignment vertical="center" shrinkToFit="1"/>
    </xf>
    <xf numFmtId="0" fontId="6" fillId="0" borderId="54" xfId="0" applyFont="1" applyFill="1" applyBorder="1" applyAlignment="1">
      <alignment vertical="center" shrinkToFit="1"/>
    </xf>
    <xf numFmtId="176" fontId="7" fillId="0" borderId="50" xfId="1" applyNumberFormat="1" applyFont="1" applyFill="1" applyBorder="1">
      <alignment vertical="center"/>
    </xf>
    <xf numFmtId="176" fontId="7" fillId="0" borderId="34" xfId="1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7" fillId="0" borderId="35" xfId="0" applyNumberFormat="1" applyFont="1" applyFill="1" applyBorder="1">
      <alignment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45" xfId="1" applyNumberFormat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40" fontId="6" fillId="2" borderId="64" xfId="1" applyNumberFormat="1" applyFont="1" applyFill="1" applyBorder="1">
      <alignment vertical="center"/>
    </xf>
    <xf numFmtId="40" fontId="6" fillId="2" borderId="69" xfId="1" applyNumberFormat="1" applyFont="1" applyFill="1" applyBorder="1" applyAlignment="1">
      <alignment horizontal="center" vertical="center"/>
    </xf>
    <xf numFmtId="184" fontId="7" fillId="2" borderId="5" xfId="1" applyNumberFormat="1" applyFont="1" applyFill="1" applyBorder="1">
      <alignment vertical="center"/>
    </xf>
    <xf numFmtId="184" fontId="7" fillId="2" borderId="8" xfId="1" applyNumberFormat="1" applyFont="1" applyFill="1" applyBorder="1">
      <alignment vertical="center"/>
    </xf>
    <xf numFmtId="184" fontId="7" fillId="2" borderId="7" xfId="1" applyNumberFormat="1" applyFont="1" applyFill="1" applyBorder="1">
      <alignment vertical="center"/>
    </xf>
    <xf numFmtId="184" fontId="8" fillId="0" borderId="5" xfId="1" applyNumberFormat="1" applyFont="1" applyFill="1" applyBorder="1">
      <alignment vertical="center"/>
    </xf>
    <xf numFmtId="184" fontId="7" fillId="0" borderId="7" xfId="1" applyNumberFormat="1" applyFont="1" applyFill="1" applyBorder="1">
      <alignment vertical="center"/>
    </xf>
    <xf numFmtId="184" fontId="8" fillId="0" borderId="7" xfId="1" applyNumberFormat="1" applyFont="1" applyFill="1" applyBorder="1">
      <alignment vertical="center"/>
    </xf>
    <xf numFmtId="184" fontId="8" fillId="0" borderId="9" xfId="1" applyNumberFormat="1" applyFont="1" applyFill="1" applyBorder="1">
      <alignment vertical="center"/>
    </xf>
    <xf numFmtId="38" fontId="6" fillId="2" borderId="71" xfId="1" applyFont="1" applyFill="1" applyBorder="1">
      <alignment vertical="center"/>
    </xf>
    <xf numFmtId="38" fontId="6" fillId="2" borderId="41" xfId="1" applyFont="1" applyFill="1" applyBorder="1" applyAlignment="1">
      <alignment horizontal="center" vertical="center"/>
    </xf>
    <xf numFmtId="176" fontId="7" fillId="2" borderId="53" xfId="1" applyNumberFormat="1" applyFont="1" applyFill="1" applyBorder="1">
      <alignment vertical="center"/>
    </xf>
    <xf numFmtId="176" fontId="7" fillId="2" borderId="58" xfId="1" applyNumberFormat="1" applyFont="1" applyFill="1" applyBorder="1">
      <alignment vertical="center"/>
    </xf>
    <xf numFmtId="176" fontId="7" fillId="2" borderId="5" xfId="1" applyNumberFormat="1" applyFont="1" applyFill="1" applyBorder="1">
      <alignment vertical="center"/>
    </xf>
    <xf numFmtId="176" fontId="7" fillId="2" borderId="7" xfId="1" applyNumberFormat="1" applyFont="1" applyFill="1" applyBorder="1">
      <alignment vertical="center"/>
    </xf>
    <xf numFmtId="176" fontId="7" fillId="2" borderId="8" xfId="1" applyNumberFormat="1" applyFont="1" applyFill="1" applyBorder="1">
      <alignment vertical="center"/>
    </xf>
    <xf numFmtId="176" fontId="8" fillId="0" borderId="5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8" fillId="0" borderId="7" xfId="1" applyNumberFormat="1" applyFont="1" applyFill="1" applyBorder="1">
      <alignment vertical="center"/>
    </xf>
    <xf numFmtId="176" fontId="8" fillId="0" borderId="9" xfId="1" applyNumberFormat="1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2" xfId="0" applyFont="1" applyFill="1" applyBorder="1">
      <alignment vertical="center"/>
    </xf>
    <xf numFmtId="0" fontId="6" fillId="2" borderId="46" xfId="0" applyFont="1" applyFill="1" applyBorder="1" applyAlignment="1">
      <alignment horizontal="center" vertical="center"/>
    </xf>
    <xf numFmtId="180" fontId="7" fillId="2" borderId="37" xfId="1" applyNumberFormat="1" applyFont="1" applyFill="1" applyBorder="1">
      <alignment vertical="center"/>
    </xf>
    <xf numFmtId="180" fontId="7" fillId="2" borderId="36" xfId="1" applyNumberFormat="1" applyFont="1" applyFill="1" applyBorder="1">
      <alignment vertical="center"/>
    </xf>
    <xf numFmtId="180" fontId="7" fillId="2" borderId="37" xfId="1" applyNumberFormat="1" applyFont="1" applyFill="1" applyBorder="1" applyAlignment="1">
      <alignment horizontal="right" vertical="center"/>
    </xf>
    <xf numFmtId="180" fontId="7" fillId="2" borderId="38" xfId="1" applyNumberFormat="1" applyFont="1" applyFill="1" applyBorder="1">
      <alignment vertical="center"/>
    </xf>
    <xf numFmtId="180" fontId="8" fillId="0" borderId="37" xfId="1" applyNumberFormat="1" applyFont="1" applyFill="1" applyBorder="1">
      <alignment vertical="center"/>
    </xf>
    <xf numFmtId="180" fontId="7" fillId="0" borderId="38" xfId="1" applyNumberFormat="1" applyFont="1" applyFill="1" applyBorder="1">
      <alignment vertical="center"/>
    </xf>
    <xf numFmtId="180" fontId="8" fillId="0" borderId="38" xfId="1" applyNumberFormat="1" applyFont="1" applyFill="1" applyBorder="1">
      <alignment vertical="center"/>
    </xf>
    <xf numFmtId="180" fontId="8" fillId="0" borderId="9" xfId="1" applyNumberFormat="1" applyFont="1" applyFill="1" applyBorder="1">
      <alignment vertical="center"/>
    </xf>
    <xf numFmtId="180" fontId="8" fillId="0" borderId="17" xfId="0" applyNumberFormat="1" applyFont="1" applyFill="1" applyBorder="1" applyAlignment="1">
      <alignment horizontal="right" vertical="center" shrinkToFit="1"/>
    </xf>
    <xf numFmtId="176" fontId="7" fillId="0" borderId="22" xfId="0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68" xfId="0" applyNumberFormat="1" applyFont="1" applyFill="1" applyBorder="1" applyAlignment="1">
      <alignment horizontal="right" vertical="center" shrinkToFit="1"/>
    </xf>
    <xf numFmtId="176" fontId="7" fillId="0" borderId="66" xfId="0" applyNumberFormat="1" applyFont="1" applyFill="1" applyBorder="1" applyAlignment="1">
      <alignment horizontal="right" vertical="center" shrinkToFit="1"/>
    </xf>
    <xf numFmtId="38" fontId="7" fillId="0" borderId="13" xfId="1" applyFont="1" applyFill="1" applyBorder="1" applyAlignment="1">
      <alignment horizontal="right" vertical="center" shrinkToFit="1"/>
    </xf>
    <xf numFmtId="38" fontId="7" fillId="0" borderId="21" xfId="1" applyFont="1" applyFill="1" applyBorder="1" applyAlignment="1">
      <alignment horizontal="right" vertical="center" shrinkToFit="1"/>
    </xf>
    <xf numFmtId="38" fontId="7" fillId="0" borderId="68" xfId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7" xfId="0" applyNumberFormat="1" applyFont="1" applyFill="1" applyBorder="1" applyAlignment="1">
      <alignment horizontal="right" vertical="center" shrinkToFit="1"/>
    </xf>
    <xf numFmtId="38" fontId="7" fillId="0" borderId="13" xfId="1" applyNumberFormat="1" applyFont="1" applyFill="1" applyBorder="1" applyAlignment="1">
      <alignment horizontal="right" vertical="center" shrinkToFit="1"/>
    </xf>
    <xf numFmtId="38" fontId="7" fillId="0" borderId="17" xfId="1" applyNumberFormat="1" applyFont="1" applyFill="1" applyBorder="1" applyAlignment="1">
      <alignment horizontal="right" vertical="center" shrinkToFit="1"/>
    </xf>
    <xf numFmtId="38" fontId="7" fillId="0" borderId="21" xfId="1" applyNumberFormat="1" applyFont="1" applyFill="1" applyBorder="1" applyAlignment="1">
      <alignment horizontal="right" vertical="center" shrinkToFit="1"/>
    </xf>
    <xf numFmtId="38" fontId="7" fillId="0" borderId="68" xfId="1" applyNumberFormat="1" applyFont="1" applyFill="1" applyBorder="1" applyAlignment="1">
      <alignment horizontal="right" vertical="center" shrinkToFit="1"/>
    </xf>
    <xf numFmtId="176" fontId="7" fillId="0" borderId="21" xfId="0" applyNumberFormat="1" applyFont="1" applyFill="1" applyBorder="1" applyAlignment="1">
      <alignment horizontal="right" vertical="center" shrinkToFit="1"/>
    </xf>
    <xf numFmtId="176" fontId="7" fillId="0" borderId="32" xfId="0" applyNumberFormat="1" applyFont="1" applyFill="1" applyBorder="1" applyAlignment="1">
      <alignment horizontal="right" vertical="center" shrinkToFit="1"/>
    </xf>
    <xf numFmtId="176" fontId="7" fillId="0" borderId="75" xfId="0" applyNumberFormat="1" applyFont="1" applyFill="1" applyBorder="1" applyAlignment="1">
      <alignment horizontal="right" vertical="center" shrinkToFit="1"/>
    </xf>
    <xf numFmtId="176" fontId="7" fillId="0" borderId="13" xfId="0" applyNumberFormat="1" applyFont="1" applyFill="1" applyBorder="1" applyAlignment="1">
      <alignment horizontal="right" vertical="center" shrinkToFit="1"/>
    </xf>
    <xf numFmtId="180" fontId="7" fillId="0" borderId="20" xfId="1" applyNumberFormat="1" applyFont="1" applyFill="1" applyBorder="1" applyAlignment="1">
      <alignment horizontal="right" vertical="center" shrinkToFit="1"/>
    </xf>
    <xf numFmtId="183" fontId="7" fillId="0" borderId="26" xfId="0" applyNumberFormat="1" applyFont="1" applyFill="1" applyBorder="1" applyAlignment="1">
      <alignment horizontal="right" vertical="center"/>
    </xf>
    <xf numFmtId="180" fontId="7" fillId="0" borderId="8" xfId="0" applyNumberFormat="1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183" fontId="7" fillId="0" borderId="35" xfId="0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2" fillId="0" borderId="0" xfId="0" applyFont="1">
      <alignment vertical="center"/>
    </xf>
    <xf numFmtId="0" fontId="6" fillId="2" borderId="0" xfId="0" applyFont="1" applyFill="1" applyAlignment="1">
      <alignment horizontal="left" vertical="center" shrinkToFit="1"/>
    </xf>
    <xf numFmtId="0" fontId="0" fillId="0" borderId="0" xfId="0" applyFont="1" applyBorder="1">
      <alignment vertical="center"/>
    </xf>
    <xf numFmtId="0" fontId="7" fillId="0" borderId="66" xfId="0" applyFont="1" applyFill="1" applyBorder="1" applyAlignment="1">
      <alignment horizontal="center" vertical="center"/>
    </xf>
    <xf numFmtId="183" fontId="7" fillId="0" borderId="56" xfId="0" applyNumberFormat="1" applyFont="1" applyFill="1" applyBorder="1" applyAlignment="1">
      <alignment horizontal="right" vertical="center"/>
    </xf>
    <xf numFmtId="0" fontId="0" fillId="0" borderId="2" xfId="0" applyFont="1" applyBorder="1">
      <alignment vertical="center"/>
    </xf>
    <xf numFmtId="0" fontId="0" fillId="0" borderId="38" xfId="0" applyFont="1" applyBorder="1">
      <alignment vertical="center"/>
    </xf>
    <xf numFmtId="0" fontId="13" fillId="0" borderId="0" xfId="0" applyFont="1">
      <alignment vertical="center"/>
    </xf>
    <xf numFmtId="0" fontId="6" fillId="0" borderId="42" xfId="0" applyFont="1" applyFill="1" applyBorder="1">
      <alignment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22" xfId="1" applyFont="1" applyFill="1" applyBorder="1">
      <alignment vertical="center"/>
    </xf>
    <xf numFmtId="38" fontId="7" fillId="0" borderId="22" xfId="1" applyNumberFormat="1" applyFont="1" applyFill="1" applyBorder="1" applyAlignment="1">
      <alignment horizontal="right" vertical="center"/>
    </xf>
    <xf numFmtId="38" fontId="7" fillId="0" borderId="14" xfId="1" applyFont="1" applyFill="1" applyBorder="1">
      <alignment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6" xfId="1" applyFont="1" applyFill="1" applyBorder="1">
      <alignment vertical="center"/>
    </xf>
    <xf numFmtId="38" fontId="7" fillId="0" borderId="16" xfId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5" xfId="1" applyFont="1" applyFill="1" applyBorder="1">
      <alignment vertical="center"/>
    </xf>
    <xf numFmtId="38" fontId="7" fillId="0" borderId="25" xfId="0" applyNumberFormat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26" xfId="1" applyFont="1" applyFill="1" applyBorder="1">
      <alignment vertical="center"/>
    </xf>
    <xf numFmtId="38" fontId="7" fillId="0" borderId="26" xfId="1" applyFont="1" applyFill="1" applyBorder="1" applyAlignment="1">
      <alignment horizontal="right" vertical="center"/>
    </xf>
    <xf numFmtId="0" fontId="6" fillId="0" borderId="55" xfId="0" applyFont="1" applyFill="1" applyBorder="1">
      <alignment vertical="center"/>
    </xf>
    <xf numFmtId="176" fontId="7" fillId="0" borderId="56" xfId="1" applyNumberFormat="1" applyFont="1" applyFill="1" applyBorder="1" applyAlignment="1">
      <alignment horizontal="right" vertical="center"/>
    </xf>
    <xf numFmtId="176" fontId="7" fillId="0" borderId="56" xfId="1" applyNumberFormat="1" applyFont="1" applyFill="1" applyBorder="1">
      <alignment vertical="center"/>
    </xf>
    <xf numFmtId="176" fontId="7" fillId="0" borderId="59" xfId="1" applyNumberFormat="1" applyFont="1" applyFill="1" applyBorder="1" applyAlignment="1">
      <alignment horizontal="right" vertical="center"/>
    </xf>
    <xf numFmtId="176" fontId="7" fillId="0" borderId="35" xfId="1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180" fontId="7" fillId="2" borderId="5" xfId="1" applyNumberFormat="1" applyFont="1" applyFill="1" applyBorder="1" applyAlignment="1">
      <alignment horizontal="right" vertical="center"/>
    </xf>
    <xf numFmtId="180" fontId="7" fillId="2" borderId="5" xfId="1" applyNumberFormat="1" applyFont="1" applyFill="1" applyBorder="1">
      <alignment vertical="center"/>
    </xf>
    <xf numFmtId="180" fontId="7" fillId="2" borderId="7" xfId="1" applyNumberFormat="1" applyFont="1" applyFill="1" applyBorder="1">
      <alignment vertical="center"/>
    </xf>
    <xf numFmtId="180" fontId="7" fillId="2" borderId="7" xfId="1" applyNumberFormat="1" applyFont="1" applyFill="1" applyBorder="1" applyAlignment="1">
      <alignment horizontal="right" vertical="center"/>
    </xf>
    <xf numFmtId="180" fontId="7" fillId="2" borderId="8" xfId="1" applyNumberFormat="1" applyFont="1" applyFill="1" applyBorder="1">
      <alignment vertical="center"/>
    </xf>
    <xf numFmtId="180" fontId="7" fillId="2" borderId="8" xfId="1" applyNumberFormat="1" applyFont="1" applyFill="1" applyBorder="1" applyAlignment="1">
      <alignment horizontal="right" vertical="center"/>
    </xf>
    <xf numFmtId="180" fontId="7" fillId="2" borderId="70" xfId="1" applyNumberFormat="1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0" borderId="0" xfId="0" applyFont="1" applyFill="1">
      <alignment vertical="center"/>
    </xf>
    <xf numFmtId="176" fontId="8" fillId="0" borderId="43" xfId="0" applyNumberFormat="1" applyFont="1" applyFill="1" applyBorder="1">
      <alignment vertical="center"/>
    </xf>
    <xf numFmtId="176" fontId="8" fillId="0" borderId="20" xfId="0" applyNumberFormat="1" applyFont="1" applyFill="1" applyBorder="1">
      <alignment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>
      <alignment vertical="center"/>
    </xf>
    <xf numFmtId="176" fontId="8" fillId="0" borderId="17" xfId="0" applyNumberFormat="1" applyFont="1" applyFill="1" applyBorder="1">
      <alignment vertical="center"/>
    </xf>
    <xf numFmtId="176" fontId="8" fillId="0" borderId="13" xfId="0" applyNumberFormat="1" applyFont="1" applyFill="1" applyBorder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1" fontId="8" fillId="0" borderId="17" xfId="0" applyNumberFormat="1" applyFont="1" applyFill="1" applyBorder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3" fontId="8" fillId="0" borderId="25" xfId="0" applyNumberFormat="1" applyFont="1" applyFill="1" applyBorder="1" applyAlignment="1">
      <alignment horizontal="right" vertical="center"/>
    </xf>
    <xf numFmtId="183" fontId="8" fillId="0" borderId="56" xfId="0" applyNumberFormat="1" applyFont="1" applyFill="1" applyBorder="1" applyAlignment="1">
      <alignment horizontal="right" vertical="center"/>
    </xf>
    <xf numFmtId="0" fontId="8" fillId="0" borderId="14" xfId="0" applyFont="1" applyFill="1" applyBorder="1">
      <alignment vertical="center"/>
    </xf>
    <xf numFmtId="183" fontId="8" fillId="0" borderId="33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80" fontId="8" fillId="2" borderId="5" xfId="1" applyNumberFormat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 shrinkToFit="1"/>
    </xf>
    <xf numFmtId="176" fontId="8" fillId="0" borderId="17" xfId="0" applyNumberFormat="1" applyFont="1" applyFill="1" applyBorder="1" applyAlignment="1">
      <alignment horizontal="right" vertical="center" shrinkToFit="1"/>
    </xf>
    <xf numFmtId="176" fontId="8" fillId="0" borderId="68" xfId="0" applyNumberFormat="1" applyFont="1" applyFill="1" applyBorder="1" applyAlignment="1">
      <alignment horizontal="right" vertical="center" shrinkToFit="1"/>
    </xf>
    <xf numFmtId="176" fontId="8" fillId="0" borderId="66" xfId="0" applyNumberFormat="1" applyFont="1" applyFill="1" applyBorder="1" applyAlignment="1">
      <alignment horizontal="right" vertical="center" shrinkToFit="1"/>
    </xf>
    <xf numFmtId="178" fontId="8" fillId="0" borderId="66" xfId="0" applyNumberFormat="1" applyFont="1" applyFill="1" applyBorder="1" applyAlignment="1">
      <alignment horizontal="right" vertical="center" shrinkToFit="1"/>
    </xf>
    <xf numFmtId="178" fontId="8" fillId="0" borderId="17" xfId="0" applyNumberFormat="1" applyFont="1" applyFill="1" applyBorder="1" applyAlignment="1">
      <alignment horizontal="right" vertical="center" shrinkToFit="1"/>
    </xf>
    <xf numFmtId="38" fontId="8" fillId="0" borderId="13" xfId="1" applyFont="1" applyFill="1" applyBorder="1" applyAlignment="1">
      <alignment horizontal="right" vertical="center" shrinkToFit="1"/>
    </xf>
    <xf numFmtId="176" fontId="8" fillId="0" borderId="21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8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176" fontId="8" fillId="0" borderId="75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80" fontId="8" fillId="0" borderId="66" xfId="0" applyNumberFormat="1" applyFont="1" applyFill="1" applyBorder="1" applyAlignment="1">
      <alignment horizontal="right" vertical="center" shrinkToFit="1"/>
    </xf>
    <xf numFmtId="180" fontId="8" fillId="0" borderId="68" xfId="0" applyNumberFormat="1" applyFont="1" applyFill="1" applyBorder="1" applyAlignment="1">
      <alignment horizontal="right" vertical="center" shrinkToFit="1"/>
    </xf>
    <xf numFmtId="180" fontId="8" fillId="0" borderId="32" xfId="0" applyNumberFormat="1" applyFont="1" applyFill="1" applyBorder="1" applyAlignment="1">
      <alignment horizontal="right" vertical="center" shrinkToFit="1"/>
    </xf>
    <xf numFmtId="180" fontId="8" fillId="0" borderId="17" xfId="1" applyNumberFormat="1" applyFont="1" applyFill="1" applyBorder="1" applyAlignment="1">
      <alignment horizontal="right" vertical="center" shrinkToFit="1"/>
    </xf>
    <xf numFmtId="180" fontId="8" fillId="0" borderId="3" xfId="0" applyNumberFormat="1" applyFont="1" applyFill="1" applyBorder="1" applyAlignment="1">
      <alignment horizontal="right" vertical="center" shrinkToFit="1"/>
    </xf>
    <xf numFmtId="180" fontId="8" fillId="0" borderId="20" xfId="0" applyNumberFormat="1" applyFont="1" applyFill="1" applyBorder="1" applyAlignment="1">
      <alignment horizontal="right" vertical="center" shrinkToFit="1"/>
    </xf>
    <xf numFmtId="180" fontId="8" fillId="0" borderId="32" xfId="1" applyNumberFormat="1" applyFont="1" applyFill="1" applyBorder="1" applyAlignment="1">
      <alignment horizontal="right" vertical="center" shrinkToFit="1"/>
    </xf>
    <xf numFmtId="176" fontId="8" fillId="0" borderId="22" xfId="1" applyNumberFormat="1" applyFont="1" applyFill="1" applyBorder="1" applyAlignment="1">
      <alignment horizontal="right" vertical="center"/>
    </xf>
    <xf numFmtId="176" fontId="8" fillId="0" borderId="25" xfId="1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80" fontId="8" fillId="0" borderId="67" xfId="0" applyNumberFormat="1" applyFont="1" applyFill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8" fillId="0" borderId="22" xfId="0" applyFont="1" applyFill="1" applyBorder="1">
      <alignment vertical="center"/>
    </xf>
    <xf numFmtId="176" fontId="8" fillId="0" borderId="56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0" fontId="18" fillId="0" borderId="2" xfId="0" applyFont="1" applyBorder="1">
      <alignment vertical="center"/>
    </xf>
    <xf numFmtId="0" fontId="18" fillId="0" borderId="0" xfId="0" applyFont="1" applyBorder="1">
      <alignment vertical="center"/>
    </xf>
    <xf numFmtId="0" fontId="8" fillId="0" borderId="6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176" fontId="7" fillId="0" borderId="56" xfId="0" applyNumberFormat="1" applyFont="1" applyFill="1" applyBorder="1" applyAlignment="1">
      <alignment horizontal="right" vertical="center" shrinkToFit="1"/>
    </xf>
    <xf numFmtId="176" fontId="7" fillId="0" borderId="22" xfId="0" applyNumberFormat="1" applyFont="1" applyFill="1" applyBorder="1" applyAlignment="1">
      <alignment horizontal="right" vertical="center" shrinkToFit="1"/>
    </xf>
    <xf numFmtId="0" fontId="0" fillId="0" borderId="39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10" fillId="0" borderId="6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/>
    </xf>
    <xf numFmtId="0" fontId="10" fillId="0" borderId="6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shrinkToFit="1"/>
    </xf>
    <xf numFmtId="0" fontId="6" fillId="0" borderId="42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8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84" sqref="C84"/>
    </sheetView>
  </sheetViews>
  <sheetFormatPr defaultColWidth="8.875" defaultRowHeight="13.5" x14ac:dyDescent="0.15"/>
  <cols>
    <col min="3" max="3" width="8.125" customWidth="1"/>
    <col min="23" max="24" width="8.875" style="220"/>
  </cols>
  <sheetData>
    <row r="1" spans="1:25" x14ac:dyDescent="0.15">
      <c r="A1" s="1" t="s">
        <v>0</v>
      </c>
      <c r="B1" s="2"/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/>
      <c r="U1" s="4"/>
      <c r="V1" s="4"/>
      <c r="W1" s="4"/>
      <c r="X1" s="4"/>
    </row>
    <row r="2" spans="1:25" ht="14.25" x14ac:dyDescent="0.15">
      <c r="A2" s="552"/>
      <c r="B2" s="553"/>
      <c r="C2" s="553"/>
      <c r="D2" s="554"/>
      <c r="E2" s="8">
        <v>2000</v>
      </c>
      <c r="F2" s="8">
        <v>2001</v>
      </c>
      <c r="G2" s="9">
        <v>2002</v>
      </c>
      <c r="H2" s="10">
        <v>2003</v>
      </c>
      <c r="I2" s="8">
        <v>2004</v>
      </c>
      <c r="J2" s="9">
        <v>2005</v>
      </c>
      <c r="K2" s="11">
        <v>2006</v>
      </c>
      <c r="L2" s="12">
        <v>2007</v>
      </c>
      <c r="M2" s="13">
        <v>2008</v>
      </c>
      <c r="N2" s="13">
        <v>2009</v>
      </c>
      <c r="O2" s="14">
        <v>2010</v>
      </c>
      <c r="P2" s="12">
        <v>2011</v>
      </c>
      <c r="Q2" s="14">
        <v>2012</v>
      </c>
      <c r="R2" s="14">
        <v>2013</v>
      </c>
      <c r="S2" s="14">
        <v>2014</v>
      </c>
      <c r="T2" s="14">
        <v>2015</v>
      </c>
      <c r="U2" s="14">
        <v>2016</v>
      </c>
      <c r="V2" s="15">
        <v>2017</v>
      </c>
      <c r="W2" s="15">
        <v>2018</v>
      </c>
      <c r="X2" s="15">
        <v>2019</v>
      </c>
    </row>
    <row r="3" spans="1:25" ht="14.25" x14ac:dyDescent="0.15">
      <c r="A3" s="555" t="s">
        <v>1</v>
      </c>
      <c r="B3" s="559" t="s">
        <v>2</v>
      </c>
      <c r="C3" s="560"/>
      <c r="D3" s="561" t="s">
        <v>3</v>
      </c>
      <c r="E3" s="16">
        <v>1267430</v>
      </c>
      <c r="F3" s="16">
        <v>1276270</v>
      </c>
      <c r="G3" s="17">
        <v>1284530</v>
      </c>
      <c r="H3" s="16">
        <v>1292270</v>
      </c>
      <c r="I3" s="16">
        <v>1299880</v>
      </c>
      <c r="J3" s="16">
        <v>1307560</v>
      </c>
      <c r="K3" s="16">
        <v>1314480</v>
      </c>
      <c r="L3" s="17">
        <v>1321290</v>
      </c>
      <c r="M3" s="18">
        <v>1328020</v>
      </c>
      <c r="N3" s="18">
        <v>1334500</v>
      </c>
      <c r="O3" s="19">
        <v>1340910</v>
      </c>
      <c r="P3" s="20">
        <v>1347350</v>
      </c>
      <c r="Q3" s="19">
        <v>1354040</v>
      </c>
      <c r="R3" s="19">
        <v>1360720</v>
      </c>
      <c r="S3" s="19">
        <v>1367820</v>
      </c>
      <c r="T3" s="19">
        <v>1374620</v>
      </c>
      <c r="U3" s="19">
        <v>1382710</v>
      </c>
      <c r="V3" s="429">
        <v>1390080</v>
      </c>
      <c r="W3" s="429">
        <v>1395380</v>
      </c>
      <c r="X3" s="510">
        <v>1400050</v>
      </c>
      <c r="Y3" s="452"/>
    </row>
    <row r="4" spans="1:25" ht="14.25" x14ac:dyDescent="0.15">
      <c r="A4" s="556"/>
      <c r="B4" s="565" t="s">
        <v>4</v>
      </c>
      <c r="C4" s="566"/>
      <c r="D4" s="562"/>
      <c r="E4" s="22">
        <v>739920</v>
      </c>
      <c r="F4" s="22">
        <v>744320</v>
      </c>
      <c r="G4" s="23">
        <v>753600</v>
      </c>
      <c r="H4" s="22">
        <v>760750</v>
      </c>
      <c r="I4" s="22">
        <v>768230</v>
      </c>
      <c r="J4" s="22">
        <v>778770</v>
      </c>
      <c r="K4" s="22">
        <v>763150</v>
      </c>
      <c r="L4" s="23">
        <v>765310</v>
      </c>
      <c r="M4" s="24">
        <v>770460</v>
      </c>
      <c r="N4" s="25">
        <v>775100</v>
      </c>
      <c r="O4" s="26">
        <v>783880</v>
      </c>
      <c r="P4" s="27">
        <v>785790</v>
      </c>
      <c r="Q4" s="28">
        <v>788940</v>
      </c>
      <c r="R4" s="28" t="s">
        <v>5</v>
      </c>
      <c r="S4" s="28" t="s">
        <v>5</v>
      </c>
      <c r="T4" s="28" t="s">
        <v>6</v>
      </c>
      <c r="U4" s="28" t="str">
        <f>IF(T4="N.A.","N.A.","")</f>
        <v>N.A.</v>
      </c>
      <c r="V4" s="21" t="str">
        <f>IF(T4="N.A.","N.A.","")</f>
        <v>N.A.</v>
      </c>
      <c r="W4" s="21" t="str">
        <f>IF(U4="N.A.","N.A.","")</f>
        <v>N.A.</v>
      </c>
      <c r="X4" s="21" t="str">
        <f>IF(V4="N.A.","N.A.","")</f>
        <v>N.A.</v>
      </c>
    </row>
    <row r="5" spans="1:25" ht="14.25" x14ac:dyDescent="0.15">
      <c r="A5" s="557"/>
      <c r="B5" s="567" t="s">
        <v>7</v>
      </c>
      <c r="C5" s="566"/>
      <c r="D5" s="563"/>
      <c r="E5" s="29">
        <v>41353</v>
      </c>
      <c r="F5" s="29">
        <v>41470</v>
      </c>
      <c r="G5" s="30">
        <v>41554</v>
      </c>
      <c r="H5" s="29">
        <v>41616</v>
      </c>
      <c r="I5" s="29">
        <v>41728</v>
      </c>
      <c r="J5" s="29">
        <v>41892</v>
      </c>
      <c r="K5" s="29">
        <v>42104</v>
      </c>
      <c r="L5" s="30">
        <v>42317</v>
      </c>
      <c r="M5" s="31">
        <v>42461</v>
      </c>
      <c r="N5" s="31">
        <v>42560</v>
      </c>
      <c r="O5" s="32">
        <v>42517</v>
      </c>
      <c r="P5" s="33">
        <v>42550</v>
      </c>
      <c r="Q5" s="28">
        <v>42448</v>
      </c>
      <c r="R5" s="32">
        <v>42380</v>
      </c>
      <c r="S5" s="28">
        <v>42442</v>
      </c>
      <c r="T5" s="28">
        <v>43824</v>
      </c>
      <c r="U5" s="28">
        <v>43778</v>
      </c>
      <c r="V5" s="21">
        <v>43689</v>
      </c>
      <c r="W5" s="21">
        <v>43593</v>
      </c>
      <c r="X5" s="511">
        <v>43517</v>
      </c>
      <c r="Y5" s="452"/>
    </row>
    <row r="6" spans="1:25" ht="14.25" x14ac:dyDescent="0.15">
      <c r="A6" s="557"/>
      <c r="B6" s="567" t="s">
        <v>8</v>
      </c>
      <c r="C6" s="566"/>
      <c r="D6" s="563"/>
      <c r="E6" s="29">
        <v>26273</v>
      </c>
      <c r="F6" s="29">
        <v>26371</v>
      </c>
      <c r="G6" s="30">
        <v>26494</v>
      </c>
      <c r="H6" s="29">
        <v>26586</v>
      </c>
      <c r="I6" s="29">
        <v>27090</v>
      </c>
      <c r="J6" s="29">
        <v>27160</v>
      </c>
      <c r="K6" s="29">
        <v>27230</v>
      </c>
      <c r="L6" s="30">
        <v>27300</v>
      </c>
      <c r="M6" s="31">
        <v>27340</v>
      </c>
      <c r="N6" s="31">
        <v>27400</v>
      </c>
      <c r="O6" s="28">
        <v>27466.021000000001</v>
      </c>
      <c r="P6" s="34">
        <v>27490</v>
      </c>
      <c r="Q6" s="28">
        <v>27504</v>
      </c>
      <c r="R6" s="28">
        <v>27510</v>
      </c>
      <c r="S6" s="28">
        <v>27523.8</v>
      </c>
      <c r="T6" s="28">
        <v>27533</v>
      </c>
      <c r="U6" s="28">
        <v>27330.3</v>
      </c>
      <c r="V6" s="21">
        <v>27174.3</v>
      </c>
      <c r="W6" s="21">
        <v>27040.6</v>
      </c>
      <c r="X6" s="511">
        <v>26907</v>
      </c>
      <c r="Y6" s="452"/>
    </row>
    <row r="7" spans="1:25" ht="14.25" x14ac:dyDescent="0.15">
      <c r="A7" s="557"/>
      <c r="B7" s="567" t="s">
        <v>9</v>
      </c>
      <c r="C7" s="566"/>
      <c r="D7" s="563"/>
      <c r="E7" s="29">
        <v>38070</v>
      </c>
      <c r="F7" s="29">
        <v>38110</v>
      </c>
      <c r="G7" s="30">
        <v>38130</v>
      </c>
      <c r="H7" s="29">
        <v>38150</v>
      </c>
      <c r="I7" s="29">
        <v>38168</v>
      </c>
      <c r="J7" s="29">
        <v>38200</v>
      </c>
      <c r="K7" s="29">
        <v>38230</v>
      </c>
      <c r="L7" s="30">
        <v>38240</v>
      </c>
      <c r="M7" s="31">
        <v>38250</v>
      </c>
      <c r="N7" s="31">
        <v>38260</v>
      </c>
      <c r="O7" s="28">
        <v>38334.023999999998</v>
      </c>
      <c r="P7" s="34">
        <v>38340</v>
      </c>
      <c r="Q7" s="28">
        <v>38340</v>
      </c>
      <c r="R7" s="28">
        <v>38350</v>
      </c>
      <c r="S7" s="28">
        <v>38330</v>
      </c>
      <c r="T7" s="28">
        <v>38120</v>
      </c>
      <c r="U7" s="28">
        <v>37992</v>
      </c>
      <c r="V7" s="21">
        <v>37887</v>
      </c>
      <c r="W7" s="21">
        <v>37731</v>
      </c>
      <c r="X7" s="511">
        <v>37513</v>
      </c>
      <c r="Y7" s="452"/>
    </row>
    <row r="8" spans="1:25" ht="14.25" x14ac:dyDescent="0.15">
      <c r="A8" s="558"/>
      <c r="B8" s="568" t="s">
        <v>10</v>
      </c>
      <c r="C8" s="569"/>
      <c r="D8" s="564"/>
      <c r="E8" s="35">
        <v>23724</v>
      </c>
      <c r="F8" s="35">
        <v>23775</v>
      </c>
      <c r="G8" s="36">
        <v>23786</v>
      </c>
      <c r="H8" s="35">
        <v>23796</v>
      </c>
      <c r="I8" s="35">
        <v>23843.5</v>
      </c>
      <c r="J8" s="35">
        <v>23860</v>
      </c>
      <c r="K8" s="35">
        <v>23970</v>
      </c>
      <c r="L8" s="36">
        <v>24050</v>
      </c>
      <c r="M8" s="37">
        <v>24140</v>
      </c>
      <c r="N8" s="38">
        <v>24220</v>
      </c>
      <c r="O8" s="39">
        <v>24721.786</v>
      </c>
      <c r="P8" s="40">
        <v>24820</v>
      </c>
      <c r="Q8" s="39">
        <v>24898.5</v>
      </c>
      <c r="R8" s="39">
        <v>24980</v>
      </c>
      <c r="S8" s="39">
        <v>25048</v>
      </c>
      <c r="T8" s="39">
        <v>25110</v>
      </c>
      <c r="U8" s="39">
        <v>25201</v>
      </c>
      <c r="V8" s="430">
        <v>25286</v>
      </c>
      <c r="W8" s="430">
        <v>25340</v>
      </c>
      <c r="X8" s="512">
        <v>25396</v>
      </c>
      <c r="Y8" s="452"/>
    </row>
    <row r="9" spans="1:25" ht="14.25" x14ac:dyDescent="0.15">
      <c r="A9" s="573" t="s">
        <v>11</v>
      </c>
      <c r="B9" s="559" t="s">
        <v>12</v>
      </c>
      <c r="C9" s="560"/>
      <c r="D9" s="561" t="s">
        <v>13</v>
      </c>
      <c r="E9" s="16">
        <v>99776</v>
      </c>
      <c r="F9" s="16">
        <v>110270</v>
      </c>
      <c r="G9" s="17">
        <v>121002</v>
      </c>
      <c r="H9" s="16">
        <v>136565</v>
      </c>
      <c r="I9" s="16">
        <v>160714</v>
      </c>
      <c r="J9" s="16">
        <v>185896</v>
      </c>
      <c r="K9" s="16">
        <v>217657</v>
      </c>
      <c r="L9" s="17">
        <v>268019</v>
      </c>
      <c r="M9" s="18">
        <v>316752</v>
      </c>
      <c r="N9" s="41">
        <v>345629</v>
      </c>
      <c r="O9" s="42">
        <v>408903</v>
      </c>
      <c r="P9" s="43">
        <v>484124</v>
      </c>
      <c r="Q9" s="42">
        <v>534123</v>
      </c>
      <c r="R9" s="42">
        <v>588019</v>
      </c>
      <c r="S9" s="42">
        <v>641281</v>
      </c>
      <c r="T9" s="42">
        <v>688858</v>
      </c>
      <c r="U9" s="42">
        <v>746395</v>
      </c>
      <c r="V9" s="431">
        <v>832036</v>
      </c>
      <c r="W9" s="431">
        <v>919281</v>
      </c>
      <c r="X9" s="513">
        <v>990865.1</v>
      </c>
      <c r="Y9" s="452"/>
    </row>
    <row r="10" spans="1:25" ht="14.25" x14ac:dyDescent="0.15">
      <c r="A10" s="574"/>
      <c r="B10" s="567" t="s">
        <v>7</v>
      </c>
      <c r="C10" s="566"/>
      <c r="D10" s="563"/>
      <c r="E10" s="29">
        <v>4669.1000000000004</v>
      </c>
      <c r="F10" s="29">
        <v>5033.08</v>
      </c>
      <c r="G10" s="30">
        <v>5458.22</v>
      </c>
      <c r="H10" s="29">
        <v>6002.5</v>
      </c>
      <c r="I10" s="29">
        <v>6672</v>
      </c>
      <c r="J10" s="29">
        <v>8047.26</v>
      </c>
      <c r="K10" s="29">
        <v>9304.52</v>
      </c>
      <c r="L10" s="30">
        <v>11164.3</v>
      </c>
      <c r="M10" s="31">
        <v>13668.58</v>
      </c>
      <c r="N10" s="31">
        <v>15212.49</v>
      </c>
      <c r="O10" s="28">
        <v>18457.27</v>
      </c>
      <c r="P10" s="34">
        <v>22226.7</v>
      </c>
      <c r="Q10" s="28">
        <v>24846.43</v>
      </c>
      <c r="R10" s="28">
        <v>27077.7</v>
      </c>
      <c r="S10" s="28">
        <v>28626.6</v>
      </c>
      <c r="T10" s="28">
        <v>28743</v>
      </c>
      <c r="U10" s="28">
        <v>22037.88</v>
      </c>
      <c r="V10" s="21">
        <v>23942</v>
      </c>
      <c r="W10" s="21">
        <v>25315.4</v>
      </c>
      <c r="X10" s="511">
        <v>24909.5</v>
      </c>
      <c r="Y10" s="452"/>
    </row>
    <row r="11" spans="1:25" ht="14.25" x14ac:dyDescent="0.15">
      <c r="A11" s="574"/>
      <c r="B11" s="567" t="s">
        <v>8</v>
      </c>
      <c r="C11" s="566"/>
      <c r="D11" s="563"/>
      <c r="E11" s="29">
        <v>1952</v>
      </c>
      <c r="F11" s="29">
        <v>2120</v>
      </c>
      <c r="G11" s="30">
        <v>2349</v>
      </c>
      <c r="H11" s="29">
        <v>2662</v>
      </c>
      <c r="I11" s="29">
        <v>3122</v>
      </c>
      <c r="J11" s="29">
        <v>3620</v>
      </c>
      <c r="K11" s="29">
        <v>4275.12</v>
      </c>
      <c r="L11" s="30">
        <v>5284.69</v>
      </c>
      <c r="M11" s="31">
        <v>6426.1</v>
      </c>
      <c r="N11" s="31">
        <v>7278.75</v>
      </c>
      <c r="O11" s="28">
        <v>8667.58</v>
      </c>
      <c r="P11" s="34">
        <v>10568.83</v>
      </c>
      <c r="Q11" s="28">
        <v>11939.24</v>
      </c>
      <c r="R11" s="28">
        <v>12981.5</v>
      </c>
      <c r="S11" s="28">
        <v>13803.1</v>
      </c>
      <c r="T11" s="28">
        <v>14063.1</v>
      </c>
      <c r="U11" s="28">
        <v>14776.8</v>
      </c>
      <c r="V11" s="21">
        <v>14944.5</v>
      </c>
      <c r="W11" s="511">
        <v>15074.62</v>
      </c>
      <c r="X11" s="511">
        <v>11726.8</v>
      </c>
    </row>
    <row r="12" spans="1:25" ht="14.25" x14ac:dyDescent="0.15">
      <c r="A12" s="574"/>
      <c r="B12" s="567" t="s">
        <v>9</v>
      </c>
      <c r="C12" s="566"/>
      <c r="D12" s="563"/>
      <c r="E12" s="29">
        <v>3151</v>
      </c>
      <c r="F12" s="29">
        <v>3390</v>
      </c>
      <c r="G12" s="30">
        <v>3637</v>
      </c>
      <c r="H12" s="29">
        <v>4057</v>
      </c>
      <c r="I12" s="29">
        <v>4751</v>
      </c>
      <c r="J12" s="29">
        <v>5513.7</v>
      </c>
      <c r="K12" s="29">
        <v>6211.8</v>
      </c>
      <c r="L12" s="30">
        <v>7104</v>
      </c>
      <c r="M12" s="31">
        <v>8314.3700000000008</v>
      </c>
      <c r="N12" s="31">
        <v>8587</v>
      </c>
      <c r="O12" s="28">
        <v>10368.6</v>
      </c>
      <c r="P12" s="34">
        <v>12582</v>
      </c>
      <c r="Q12" s="28">
        <v>13691.58</v>
      </c>
      <c r="R12" s="28">
        <v>14382.9</v>
      </c>
      <c r="S12" s="28">
        <v>15039.4</v>
      </c>
      <c r="T12" s="28">
        <v>15084</v>
      </c>
      <c r="U12" s="28">
        <v>15386.1</v>
      </c>
      <c r="V12" s="21">
        <v>16199.9</v>
      </c>
      <c r="W12" s="511">
        <v>16361.6</v>
      </c>
      <c r="X12" s="511">
        <v>13612.7</v>
      </c>
    </row>
    <row r="13" spans="1:25" ht="14.25" x14ac:dyDescent="0.15">
      <c r="A13" s="574"/>
      <c r="B13" s="568" t="s">
        <v>10</v>
      </c>
      <c r="C13" s="569"/>
      <c r="D13" s="564"/>
      <c r="E13" s="35">
        <v>1539</v>
      </c>
      <c r="F13" s="35">
        <v>1714</v>
      </c>
      <c r="G13" s="36">
        <v>1941</v>
      </c>
      <c r="H13" s="35">
        <v>2388</v>
      </c>
      <c r="I13" s="35">
        <v>3041</v>
      </c>
      <c r="J13" s="35">
        <v>3905.03</v>
      </c>
      <c r="K13" s="35">
        <v>4944.25</v>
      </c>
      <c r="L13" s="36">
        <v>6423.18</v>
      </c>
      <c r="M13" s="37">
        <v>8496.2000000000007</v>
      </c>
      <c r="N13" s="38">
        <v>9740.25</v>
      </c>
      <c r="O13" s="39">
        <v>11672</v>
      </c>
      <c r="P13" s="40">
        <v>14359.88</v>
      </c>
      <c r="Q13" s="39">
        <v>15880.578843843574</v>
      </c>
      <c r="R13" s="39">
        <v>16832.400000000001</v>
      </c>
      <c r="S13" s="39">
        <v>17769.5</v>
      </c>
      <c r="T13" s="39">
        <v>18033</v>
      </c>
      <c r="U13" s="39">
        <v>18632.599999999999</v>
      </c>
      <c r="V13" s="430">
        <v>16103.2</v>
      </c>
      <c r="W13" s="512">
        <v>17289.2</v>
      </c>
      <c r="X13" s="512">
        <v>17212.5</v>
      </c>
    </row>
    <row r="14" spans="1:25" ht="14.25" x14ac:dyDescent="0.15">
      <c r="A14" s="574"/>
      <c r="B14" s="576" t="s">
        <v>12</v>
      </c>
      <c r="C14" s="577"/>
      <c r="D14" s="562" t="s">
        <v>14</v>
      </c>
      <c r="E14" s="22">
        <v>12052.570545032857</v>
      </c>
      <c r="F14" s="22">
        <v>13322.459828440255</v>
      </c>
      <c r="G14" s="24">
        <v>14619.064878579193</v>
      </c>
      <c r="H14" s="22">
        <v>16499.33550803431</v>
      </c>
      <c r="I14" s="22">
        <v>19417.407693794703</v>
      </c>
      <c r="J14" s="16">
        <v>22693.213862812361</v>
      </c>
      <c r="K14" s="16">
        <f>K9/7.97</f>
        <v>27309.535759096612</v>
      </c>
      <c r="L14" s="16">
        <v>35247.106785902157</v>
      </c>
      <c r="M14" s="44">
        <v>45607.982606441954</v>
      </c>
      <c r="N14" s="16">
        <v>50597.130727565505</v>
      </c>
      <c r="O14" s="16">
        <v>60403.722579215595</v>
      </c>
      <c r="P14" s="18">
        <v>74955.719328667867</v>
      </c>
      <c r="Q14" s="18">
        <v>84613.544554455439</v>
      </c>
      <c r="R14" s="16">
        <v>95724.913720127632</v>
      </c>
      <c r="S14" s="18">
        <v>103558.47496255778</v>
      </c>
      <c r="T14" s="18">
        <v>108648.77014963714</v>
      </c>
      <c r="U14" s="18">
        <f>U9/'1-2(4)'!$W$3</f>
        <v>112369.96221188444</v>
      </c>
      <c r="V14" s="432">
        <f>V9/'1-2(4)'!X$3</f>
        <v>123231.7307977132</v>
      </c>
      <c r="W14" s="432">
        <f>W9/'1-2(4)'!X$3</f>
        <v>136153.47018572825</v>
      </c>
      <c r="X14" s="432">
        <f>X9/'1-2(4)'!Y$3</f>
        <v>149736.31637803366</v>
      </c>
    </row>
    <row r="15" spans="1:25" ht="14.25" x14ac:dyDescent="0.15">
      <c r="A15" s="574"/>
      <c r="B15" s="567" t="s">
        <v>7</v>
      </c>
      <c r="C15" s="566"/>
      <c r="D15" s="563"/>
      <c r="E15" s="22">
        <v>564.00995361422508</v>
      </c>
      <c r="F15" s="22">
        <v>608.08022230276663</v>
      </c>
      <c r="G15" s="24">
        <v>659.44424308324267</v>
      </c>
      <c r="H15" s="22">
        <v>725.20236800773216</v>
      </c>
      <c r="I15" s="22">
        <v>806.10864102068433</v>
      </c>
      <c r="J15" s="22">
        <v>982.36751834173629</v>
      </c>
      <c r="K15" s="29">
        <f>K10/7.97</f>
        <v>1167.4429109159348</v>
      </c>
      <c r="L15" s="22">
        <v>1468.2140978432403</v>
      </c>
      <c r="M15" s="45">
        <v>1968.0897323292681</v>
      </c>
      <c r="N15" s="22">
        <v>2226.9784804567412</v>
      </c>
      <c r="O15" s="22">
        <v>2726.5337174089664</v>
      </c>
      <c r="P15" s="24">
        <v>3441.3048863565987</v>
      </c>
      <c r="Q15" s="24">
        <v>3936.068118811881</v>
      </c>
      <c r="R15" s="22">
        <v>4408.0386794295764</v>
      </c>
      <c r="S15" s="24">
        <v>4660.1875366282475</v>
      </c>
      <c r="T15" s="24">
        <v>4614.8288485004177</v>
      </c>
      <c r="U15" s="24">
        <f>U10/'1-2(4)'!$W$3</f>
        <v>3317.8085903979045</v>
      </c>
      <c r="V15" s="433">
        <f>V10/'1-2(4)'!X$3</f>
        <v>3546.0173583340738</v>
      </c>
      <c r="W15" s="433">
        <f>W10/'1-2(4)'!X$3</f>
        <v>3749.4297816878461</v>
      </c>
      <c r="X15" s="433">
        <f>X10/'1-2(4)'!Y$3</f>
        <v>3764.242753951703</v>
      </c>
    </row>
    <row r="16" spans="1:25" ht="14.25" x14ac:dyDescent="0.15">
      <c r="A16" s="574"/>
      <c r="B16" s="567" t="s">
        <v>8</v>
      </c>
      <c r="C16" s="566"/>
      <c r="D16" s="563"/>
      <c r="E16" s="22">
        <v>235.79435639737147</v>
      </c>
      <c r="F16" s="22">
        <v>256.13144859248519</v>
      </c>
      <c r="G16" s="24">
        <v>283.79847770931491</v>
      </c>
      <c r="H16" s="22">
        <v>321.61411139301674</v>
      </c>
      <c r="I16" s="22">
        <v>377.19891745602166</v>
      </c>
      <c r="J16" s="22">
        <v>441.91071450370504</v>
      </c>
      <c r="K16" s="29">
        <f>K11/7.97</f>
        <v>536.40150564617318</v>
      </c>
      <c r="L16" s="22">
        <v>694.9881641241451</v>
      </c>
      <c r="M16" s="45">
        <v>925.27105441246351</v>
      </c>
      <c r="N16" s="22">
        <v>1065.5467720685112</v>
      </c>
      <c r="O16" s="22">
        <v>1280.3870300613041</v>
      </c>
      <c r="P16" s="24">
        <v>1636.3457608224437</v>
      </c>
      <c r="Q16" s="24">
        <v>1891.3647524752475</v>
      </c>
      <c r="R16" s="22">
        <v>2113.2871003451196</v>
      </c>
      <c r="S16" s="24">
        <v>2247.1527642117599</v>
      </c>
      <c r="T16" s="24">
        <v>2291.7603236786335</v>
      </c>
      <c r="U16" s="24">
        <f>U11/'1-2(4)'!$W$3</f>
        <v>2224.6510997696582</v>
      </c>
      <c r="V16" s="433">
        <f>V11/'1-2(4)'!X$3</f>
        <v>2213.4097573980271</v>
      </c>
      <c r="W16" s="433">
        <f>W11/'1-2(4)'!X$3</f>
        <v>2232.6816552623004</v>
      </c>
      <c r="X16" s="433">
        <f>X11/'1-2(4)'!Y$3</f>
        <v>1772.1159367727505</v>
      </c>
    </row>
    <row r="17" spans="1:25" ht="14.25" x14ac:dyDescent="0.15">
      <c r="A17" s="574"/>
      <c r="B17" s="567" t="s">
        <v>9</v>
      </c>
      <c r="C17" s="566"/>
      <c r="D17" s="563"/>
      <c r="E17" s="22">
        <v>380.62910707383071</v>
      </c>
      <c r="F17" s="22">
        <v>409.56868430590788</v>
      </c>
      <c r="G17" s="24">
        <v>439.41041440135308</v>
      </c>
      <c r="H17" s="22">
        <v>490.15343723571334</v>
      </c>
      <c r="I17" s="22">
        <v>574.01411173400345</v>
      </c>
      <c r="J17" s="22">
        <v>673.08373109366801</v>
      </c>
      <c r="K17" s="29">
        <f>K12/7.97</f>
        <v>779.39774153074029</v>
      </c>
      <c r="L17" s="22">
        <v>934.24513413992634</v>
      </c>
      <c r="M17" s="45">
        <v>1197.1562684482585</v>
      </c>
      <c r="N17" s="22">
        <v>1257.06338749817</v>
      </c>
      <c r="O17" s="22">
        <v>1531.6640815422113</v>
      </c>
      <c r="P17" s="24">
        <v>1948.0398835697033</v>
      </c>
      <c r="Q17" s="24">
        <v>2168.9631683168318</v>
      </c>
      <c r="R17" s="22">
        <v>2341.4241062707561</v>
      </c>
      <c r="S17" s="24">
        <v>2448.2971934622647</v>
      </c>
      <c r="T17" s="24">
        <v>2421.8097745809519</v>
      </c>
      <c r="U17" s="24">
        <f>U12/'1-2(4)'!$W$3</f>
        <v>2316.3813739216839</v>
      </c>
      <c r="V17" s="433">
        <f>V12/'1-2(4)'!X$3</f>
        <v>2399.3453597559169</v>
      </c>
      <c r="W17" s="433">
        <f>W12/'1-2(4)'!X$3</f>
        <v>2423.2945288663764</v>
      </c>
      <c r="X17" s="433">
        <f>X12/'1-2(4)'!Y$3</f>
        <v>2057.1070208843353</v>
      </c>
    </row>
    <row r="18" spans="1:25" ht="14.25" x14ac:dyDescent="0.15">
      <c r="A18" s="575"/>
      <c r="B18" s="568" t="s">
        <v>10</v>
      </c>
      <c r="C18" s="569"/>
      <c r="D18" s="578"/>
      <c r="E18" s="22">
        <v>185.90548898337843</v>
      </c>
      <c r="F18" s="22">
        <v>207.07985985260356</v>
      </c>
      <c r="G18" s="24">
        <v>234.50525552736497</v>
      </c>
      <c r="H18" s="46">
        <v>288.51032982964841</v>
      </c>
      <c r="I18" s="46">
        <v>367.4125265803209</v>
      </c>
      <c r="J18" s="46">
        <v>476.70568990563629</v>
      </c>
      <c r="K18" s="35">
        <f>K13/7.97</f>
        <v>620.35759096612298</v>
      </c>
      <c r="L18" s="46">
        <v>844.71067859021571</v>
      </c>
      <c r="M18" s="47">
        <v>1223.3373169572794</v>
      </c>
      <c r="N18" s="46">
        <v>1425.889328063241</v>
      </c>
      <c r="O18" s="46">
        <v>1724.2041509712681</v>
      </c>
      <c r="P18" s="38">
        <v>2223.3046386325632</v>
      </c>
      <c r="Q18" s="38">
        <v>2515.735262391061</v>
      </c>
      <c r="R18" s="46">
        <v>2740.1836296151591</v>
      </c>
      <c r="S18" s="38">
        <v>2892.7362114996417</v>
      </c>
      <c r="T18" s="38">
        <v>2895.286108791985</v>
      </c>
      <c r="U18" s="38">
        <f>U13/'1-2(4)'!$W$3</f>
        <v>2805.1427969227525</v>
      </c>
      <c r="V18" s="434">
        <f>V13/'1-2(4)'!X$3</f>
        <v>2385.0232530584435</v>
      </c>
      <c r="W18" s="434">
        <f>W13/'1-2(4)'!X$3</f>
        <v>2560.6801149323142</v>
      </c>
      <c r="X18" s="434">
        <f>X13/'1-2(4)'!Y$3</f>
        <v>2601.0971076253513</v>
      </c>
    </row>
    <row r="19" spans="1:25" ht="14.25" x14ac:dyDescent="0.15">
      <c r="A19" s="570" t="s">
        <v>15</v>
      </c>
      <c r="B19" s="559" t="s">
        <v>12</v>
      </c>
      <c r="C19" s="560"/>
      <c r="D19" s="561" t="s">
        <v>16</v>
      </c>
      <c r="E19" s="48">
        <v>8.4</v>
      </c>
      <c r="F19" s="48">
        <v>8.3000000000000007</v>
      </c>
      <c r="G19" s="49">
        <v>9.1</v>
      </c>
      <c r="H19" s="50">
        <v>10</v>
      </c>
      <c r="I19" s="50">
        <v>10.1</v>
      </c>
      <c r="J19" s="50">
        <v>11.3</v>
      </c>
      <c r="K19" s="50">
        <v>12.7</v>
      </c>
      <c r="L19" s="51">
        <v>14.2</v>
      </c>
      <c r="M19" s="52">
        <v>9.6</v>
      </c>
      <c r="N19" s="53">
        <v>9.1999999999999993</v>
      </c>
      <c r="O19" s="54">
        <v>10.439065156075003</v>
      </c>
      <c r="P19" s="55">
        <v>9.3000000000000007</v>
      </c>
      <c r="Q19" s="54">
        <v>7.7</v>
      </c>
      <c r="R19" s="54">
        <v>7.7</v>
      </c>
      <c r="S19" s="54">
        <v>7.3</v>
      </c>
      <c r="T19" s="54">
        <v>6.9</v>
      </c>
      <c r="U19" s="54">
        <v>6.7</v>
      </c>
      <c r="V19" s="435">
        <v>6.9</v>
      </c>
      <c r="W19" s="514">
        <v>6.7</v>
      </c>
      <c r="X19" s="514">
        <v>6.1</v>
      </c>
      <c r="Y19" s="452"/>
    </row>
    <row r="20" spans="1:25" ht="14.25" x14ac:dyDescent="0.15">
      <c r="A20" s="571"/>
      <c r="B20" s="567" t="s">
        <v>7</v>
      </c>
      <c r="C20" s="566"/>
      <c r="D20" s="563"/>
      <c r="E20" s="56">
        <v>8.9</v>
      </c>
      <c r="F20" s="56">
        <v>9</v>
      </c>
      <c r="G20" s="57">
        <v>10.199999999999999</v>
      </c>
      <c r="H20" s="58">
        <v>11.5</v>
      </c>
      <c r="I20" s="58">
        <v>12.8</v>
      </c>
      <c r="J20" s="58">
        <v>12.7</v>
      </c>
      <c r="K20" s="58">
        <v>14.2</v>
      </c>
      <c r="L20" s="59">
        <v>15</v>
      </c>
      <c r="M20" s="60">
        <v>13.4</v>
      </c>
      <c r="N20" s="60">
        <v>13.1</v>
      </c>
      <c r="O20" s="61">
        <v>14.200000000000003</v>
      </c>
      <c r="P20" s="62">
        <v>12.2</v>
      </c>
      <c r="Q20" s="61">
        <v>9.5</v>
      </c>
      <c r="R20" s="61">
        <v>8.6999999999999993</v>
      </c>
      <c r="S20" s="61">
        <v>5.8</v>
      </c>
      <c r="T20" s="61">
        <v>3</v>
      </c>
      <c r="U20" s="61">
        <v>-2.5</v>
      </c>
      <c r="V20" s="436">
        <v>4.2</v>
      </c>
      <c r="W20" s="515">
        <v>5.7</v>
      </c>
      <c r="X20" s="515">
        <v>5.5</v>
      </c>
      <c r="Y20" s="452"/>
    </row>
    <row r="21" spans="1:25" ht="14.25" x14ac:dyDescent="0.15">
      <c r="A21" s="571"/>
      <c r="B21" s="567" t="s">
        <v>8</v>
      </c>
      <c r="C21" s="566"/>
      <c r="D21" s="563"/>
      <c r="E21" s="56">
        <v>9.1999999999999993</v>
      </c>
      <c r="F21" s="56">
        <v>9.3000000000000007</v>
      </c>
      <c r="G21" s="57">
        <v>9.5</v>
      </c>
      <c r="H21" s="58">
        <v>10.199999999999999</v>
      </c>
      <c r="I21" s="58">
        <v>12.2</v>
      </c>
      <c r="J21" s="58">
        <v>12.1</v>
      </c>
      <c r="K21" s="58">
        <v>15</v>
      </c>
      <c r="L21" s="59">
        <v>16.100000000000001</v>
      </c>
      <c r="M21" s="60">
        <v>16</v>
      </c>
      <c r="N21" s="60">
        <v>13.6</v>
      </c>
      <c r="O21" s="61">
        <v>13.799999999999997</v>
      </c>
      <c r="P21" s="62">
        <v>13.8</v>
      </c>
      <c r="Q21" s="61">
        <v>12</v>
      </c>
      <c r="R21" s="61">
        <v>8.3000000000000007</v>
      </c>
      <c r="S21" s="61">
        <v>6.5</v>
      </c>
      <c r="T21" s="61">
        <v>6.5</v>
      </c>
      <c r="U21" s="61">
        <v>6.9</v>
      </c>
      <c r="V21" s="436">
        <v>5.3</v>
      </c>
      <c r="W21" s="515">
        <v>4.5</v>
      </c>
      <c r="X21" s="515">
        <v>3</v>
      </c>
    </row>
    <row r="22" spans="1:25" ht="14.25" x14ac:dyDescent="0.15">
      <c r="A22" s="571"/>
      <c r="B22" s="567" t="s">
        <v>9</v>
      </c>
      <c r="C22" s="566"/>
      <c r="D22" s="563"/>
      <c r="E22" s="56">
        <v>8.1999999999999993</v>
      </c>
      <c r="F22" s="56">
        <v>9.3000000000000007</v>
      </c>
      <c r="G22" s="57">
        <v>10.199999999999999</v>
      </c>
      <c r="H22" s="58">
        <v>10.199999999999999</v>
      </c>
      <c r="I22" s="58">
        <v>11.7</v>
      </c>
      <c r="J22" s="58">
        <v>11.6</v>
      </c>
      <c r="K22" s="58">
        <v>12.1</v>
      </c>
      <c r="L22" s="59">
        <v>12</v>
      </c>
      <c r="M22" s="60">
        <v>11.8</v>
      </c>
      <c r="N22" s="60">
        <v>11.4</v>
      </c>
      <c r="O22" s="61">
        <v>12.700000000000003</v>
      </c>
      <c r="P22" s="62">
        <v>12.3</v>
      </c>
      <c r="Q22" s="61">
        <v>10</v>
      </c>
      <c r="R22" s="61">
        <v>8</v>
      </c>
      <c r="S22" s="61">
        <v>5.6</v>
      </c>
      <c r="T22" s="61">
        <v>5.7</v>
      </c>
      <c r="U22" s="61">
        <v>6.1</v>
      </c>
      <c r="V22" s="436">
        <v>6.4</v>
      </c>
      <c r="W22" s="515">
        <v>4.7</v>
      </c>
      <c r="X22" s="515">
        <v>4.2</v>
      </c>
    </row>
    <row r="23" spans="1:25" ht="14.25" x14ac:dyDescent="0.15">
      <c r="A23" s="572"/>
      <c r="B23" s="568" t="s">
        <v>10</v>
      </c>
      <c r="C23" s="569"/>
      <c r="D23" s="564"/>
      <c r="E23" s="63">
        <v>10.8</v>
      </c>
      <c r="F23" s="63">
        <v>10.7</v>
      </c>
      <c r="G23" s="64">
        <v>13.2</v>
      </c>
      <c r="H23" s="65">
        <v>17.899999999999999</v>
      </c>
      <c r="I23" s="65">
        <v>20.5</v>
      </c>
      <c r="J23" s="65">
        <v>23.8</v>
      </c>
      <c r="K23" s="65">
        <v>19.100000000000001</v>
      </c>
      <c r="L23" s="66">
        <v>19.2</v>
      </c>
      <c r="M23" s="67">
        <v>17.8</v>
      </c>
      <c r="N23" s="68">
        <v>16.899999999999999</v>
      </c>
      <c r="O23" s="61">
        <v>15</v>
      </c>
      <c r="P23" s="62">
        <v>14.3</v>
      </c>
      <c r="Q23" s="61">
        <v>11.5</v>
      </c>
      <c r="R23" s="61">
        <v>9</v>
      </c>
      <c r="S23" s="61">
        <v>7.8</v>
      </c>
      <c r="T23" s="61">
        <v>7.7</v>
      </c>
      <c r="U23" s="61">
        <v>7.2</v>
      </c>
      <c r="V23" s="436">
        <v>4</v>
      </c>
      <c r="W23" s="515">
        <v>5.3</v>
      </c>
      <c r="X23" s="515">
        <v>5.2</v>
      </c>
    </row>
    <row r="24" spans="1:25" ht="14.25" x14ac:dyDescent="0.15">
      <c r="A24" s="573" t="s">
        <v>17</v>
      </c>
      <c r="B24" s="559" t="s">
        <v>12</v>
      </c>
      <c r="C24" s="560"/>
      <c r="D24" s="561" t="s">
        <v>18</v>
      </c>
      <c r="E24" s="69">
        <v>7902</v>
      </c>
      <c r="F24" s="69">
        <v>8670</v>
      </c>
      <c r="G24" s="70">
        <v>9450</v>
      </c>
      <c r="H24" s="69">
        <v>10600</v>
      </c>
      <c r="I24" s="69">
        <v>12400</v>
      </c>
      <c r="J24" s="69">
        <v>14259</v>
      </c>
      <c r="K24" s="16">
        <v>16602</v>
      </c>
      <c r="L24" s="17">
        <v>20337</v>
      </c>
      <c r="M24" s="71">
        <v>23912</v>
      </c>
      <c r="N24" s="72">
        <v>25963</v>
      </c>
      <c r="O24" s="42">
        <v>30567</v>
      </c>
      <c r="P24" s="43">
        <v>36018</v>
      </c>
      <c r="Q24" s="42">
        <v>39544</v>
      </c>
      <c r="R24" s="42">
        <v>43320</v>
      </c>
      <c r="S24" s="42">
        <v>46629</v>
      </c>
      <c r="T24" s="42">
        <v>49351</v>
      </c>
      <c r="U24" s="42">
        <v>53980</v>
      </c>
      <c r="V24" s="431">
        <v>59660</v>
      </c>
      <c r="W24" s="513">
        <v>66006</v>
      </c>
      <c r="X24" s="513">
        <v>70892</v>
      </c>
      <c r="Y24" s="452"/>
    </row>
    <row r="25" spans="1:25" ht="14.25" x14ac:dyDescent="0.15">
      <c r="A25" s="574"/>
      <c r="B25" s="567" t="s">
        <v>7</v>
      </c>
      <c r="C25" s="566"/>
      <c r="D25" s="563"/>
      <c r="E25" s="73">
        <v>11177</v>
      </c>
      <c r="F25" s="73">
        <v>12015</v>
      </c>
      <c r="G25" s="74">
        <v>13000</v>
      </c>
      <c r="H25" s="73">
        <v>14270</v>
      </c>
      <c r="I25" s="73">
        <v>15835</v>
      </c>
      <c r="J25" s="73">
        <v>19074</v>
      </c>
      <c r="K25" s="29">
        <v>21914</v>
      </c>
      <c r="L25" s="30">
        <v>26054</v>
      </c>
      <c r="M25" s="75">
        <v>31736</v>
      </c>
      <c r="N25" s="75">
        <v>35239</v>
      </c>
      <c r="O25" s="28">
        <v>42355</v>
      </c>
      <c r="P25" s="34">
        <v>50760</v>
      </c>
      <c r="Q25" s="28">
        <v>56649</v>
      </c>
      <c r="R25" s="28">
        <v>61686</v>
      </c>
      <c r="S25" s="28">
        <v>65201</v>
      </c>
      <c r="T25" s="28">
        <v>65521</v>
      </c>
      <c r="U25" s="28">
        <v>50314</v>
      </c>
      <c r="V25" s="21">
        <v>54745</v>
      </c>
      <c r="W25" s="21">
        <v>58008</v>
      </c>
      <c r="X25" s="511">
        <v>57191</v>
      </c>
      <c r="Y25" s="452"/>
    </row>
    <row r="26" spans="1:25" ht="14.25" x14ac:dyDescent="0.15">
      <c r="A26" s="574"/>
      <c r="B26" s="567" t="s">
        <v>8</v>
      </c>
      <c r="C26" s="566"/>
      <c r="D26" s="563"/>
      <c r="E26" s="73">
        <v>7351</v>
      </c>
      <c r="F26" s="73">
        <v>7893</v>
      </c>
      <c r="G26" s="74">
        <v>8714</v>
      </c>
      <c r="H26" s="73">
        <v>9854</v>
      </c>
      <c r="I26" s="73">
        <v>11537</v>
      </c>
      <c r="J26" s="73">
        <v>13348</v>
      </c>
      <c r="K26" s="29">
        <v>15720</v>
      </c>
      <c r="L26" s="30">
        <v>19383</v>
      </c>
      <c r="M26" s="75">
        <v>23521</v>
      </c>
      <c r="N26" s="75">
        <v>26595</v>
      </c>
      <c r="O26" s="28">
        <v>31599</v>
      </c>
      <c r="P26" s="34">
        <v>38460</v>
      </c>
      <c r="Q26" s="28">
        <v>43415</v>
      </c>
      <c r="R26" s="28">
        <v>47191</v>
      </c>
      <c r="S26" s="28">
        <v>50162</v>
      </c>
      <c r="T26" s="28">
        <v>51852</v>
      </c>
      <c r="U26" s="28">
        <v>54266</v>
      </c>
      <c r="V26" s="21">
        <v>56102</v>
      </c>
      <c r="W26" s="21">
        <v>55611</v>
      </c>
      <c r="X26" s="511">
        <v>43475</v>
      </c>
    </row>
    <row r="27" spans="1:25" ht="14.25" x14ac:dyDescent="0.15">
      <c r="A27" s="574"/>
      <c r="B27" s="567" t="s">
        <v>9</v>
      </c>
      <c r="C27" s="566"/>
      <c r="D27" s="563"/>
      <c r="E27" s="73">
        <v>8294</v>
      </c>
      <c r="F27" s="73">
        <v>8900</v>
      </c>
      <c r="G27" s="74">
        <v>9541</v>
      </c>
      <c r="H27" s="73">
        <v>10638</v>
      </c>
      <c r="I27" s="73">
        <v>12449</v>
      </c>
      <c r="J27" s="73">
        <v>14440</v>
      </c>
      <c r="K27" s="29">
        <v>16255</v>
      </c>
      <c r="L27" s="30">
        <v>18580</v>
      </c>
      <c r="M27" s="75">
        <v>21740</v>
      </c>
      <c r="N27" s="75">
        <v>22447</v>
      </c>
      <c r="O27" s="28">
        <v>27076</v>
      </c>
      <c r="P27" s="34">
        <v>32819</v>
      </c>
      <c r="Q27" s="28">
        <v>35711</v>
      </c>
      <c r="R27" s="28">
        <v>37509</v>
      </c>
      <c r="S27" s="28">
        <v>39226</v>
      </c>
      <c r="T27" s="28">
        <v>39462</v>
      </c>
      <c r="U27" s="28">
        <v>40432</v>
      </c>
      <c r="V27" s="21">
        <v>42699</v>
      </c>
      <c r="W27" s="21">
        <v>43274</v>
      </c>
      <c r="X27" s="511">
        <v>36183</v>
      </c>
    </row>
    <row r="28" spans="1:25" ht="14.25" x14ac:dyDescent="0.15">
      <c r="A28" s="574"/>
      <c r="B28" s="568" t="s">
        <v>10</v>
      </c>
      <c r="C28" s="569"/>
      <c r="D28" s="564"/>
      <c r="E28" s="76">
        <v>6502</v>
      </c>
      <c r="F28" s="76">
        <v>7216</v>
      </c>
      <c r="G28" s="77">
        <v>8162</v>
      </c>
      <c r="H28" s="76">
        <v>10039</v>
      </c>
      <c r="I28" s="76">
        <v>12767</v>
      </c>
      <c r="J28" s="76">
        <v>16371</v>
      </c>
      <c r="K28" s="35">
        <v>20692</v>
      </c>
      <c r="L28" s="36">
        <v>26777</v>
      </c>
      <c r="M28" s="78">
        <v>35263</v>
      </c>
      <c r="N28" s="79">
        <v>40282</v>
      </c>
      <c r="O28" s="39">
        <v>47347</v>
      </c>
      <c r="P28" s="40">
        <v>57974</v>
      </c>
      <c r="Q28" s="39">
        <v>63886</v>
      </c>
      <c r="R28" s="39">
        <v>67498</v>
      </c>
      <c r="S28" s="39">
        <v>71044</v>
      </c>
      <c r="T28" s="39">
        <v>71903</v>
      </c>
      <c r="U28" s="39">
        <v>74069</v>
      </c>
      <c r="V28" s="430">
        <v>63786</v>
      </c>
      <c r="W28" s="430">
        <v>68302</v>
      </c>
      <c r="X28" s="512">
        <v>67852</v>
      </c>
    </row>
    <row r="29" spans="1:25" ht="14.25" x14ac:dyDescent="0.15">
      <c r="A29" s="574"/>
      <c r="B29" s="559" t="s">
        <v>12</v>
      </c>
      <c r="C29" s="560"/>
      <c r="D29" s="588" t="s">
        <v>19</v>
      </c>
      <c r="E29" s="69">
        <v>954.53227676845768</v>
      </c>
      <c r="F29" s="69">
        <v>1047.480971366437</v>
      </c>
      <c r="G29" s="69">
        <v>1141.7180137731061</v>
      </c>
      <c r="H29" s="69">
        <v>1280.6572429624259</v>
      </c>
      <c r="I29" s="69">
        <v>1498.1635414653006</v>
      </c>
      <c r="J29" s="69">
        <v>1740.6643309691519</v>
      </c>
      <c r="K29" s="69">
        <v>2082.5911337464563</v>
      </c>
      <c r="L29" s="80">
        <v>2674.5134139926354</v>
      </c>
      <c r="M29" s="81">
        <v>3443.0029805186391</v>
      </c>
      <c r="N29" s="81">
        <v>3800.7612355438441</v>
      </c>
      <c r="O29" s="69">
        <v>4515.3999556835806</v>
      </c>
      <c r="P29" s="81">
        <v>5576.5776924506099</v>
      </c>
      <c r="Q29" s="81">
        <v>6264.3960396039602</v>
      </c>
      <c r="R29" s="69">
        <v>7052.1586247313926</v>
      </c>
      <c r="S29" s="81">
        <v>7590.8380543074818</v>
      </c>
      <c r="T29" s="81">
        <v>7923.5437672596499</v>
      </c>
      <c r="U29" s="81">
        <f>U24/'1-2(4)'!W$3</f>
        <v>8126.7030998298787</v>
      </c>
      <c r="V29" s="437">
        <f>V24/'1-2(4)'!X$3</f>
        <v>8836.1622085962263</v>
      </c>
      <c r="W29" s="437">
        <f>W24/'1-2(4)'!X$3</f>
        <v>9776.0597174086906</v>
      </c>
      <c r="X29" s="437">
        <f>X24/'1-2(4)'!Y$3</f>
        <v>10712.968839725572</v>
      </c>
    </row>
    <row r="30" spans="1:25" ht="14.25" x14ac:dyDescent="0.15">
      <c r="A30" s="574"/>
      <c r="B30" s="567" t="s">
        <v>7</v>
      </c>
      <c r="C30" s="566"/>
      <c r="D30" s="589"/>
      <c r="E30" s="73">
        <v>1350.1401236954002</v>
      </c>
      <c r="F30" s="73">
        <v>1451.6129032258063</v>
      </c>
      <c r="G30" s="73">
        <v>1570.6173734444844</v>
      </c>
      <c r="H30" s="73">
        <v>1724.0546091579072</v>
      </c>
      <c r="I30" s="73">
        <v>1913.1790063792771</v>
      </c>
      <c r="J30" s="73">
        <v>2328.4544111722844</v>
      </c>
      <c r="K30" s="73">
        <v>2748.9400135477563</v>
      </c>
      <c r="L30" s="82">
        <v>3426.3545502367174</v>
      </c>
      <c r="M30" s="83">
        <v>4569.5526342313287</v>
      </c>
      <c r="N30" s="83">
        <v>5158.6883326013758</v>
      </c>
      <c r="O30" s="73">
        <v>6256.7397887584011</v>
      </c>
      <c r="P30" s="83">
        <v>7859.0450238434387</v>
      </c>
      <c r="Q30" s="83">
        <v>8974.0990099009905</v>
      </c>
      <c r="R30" s="73">
        <v>10042.000390701309</v>
      </c>
      <c r="S30" s="83">
        <v>10614.215015953636</v>
      </c>
      <c r="T30" s="83">
        <v>10519.716138976302</v>
      </c>
      <c r="U30" s="83">
        <f>U25/'1-2(4)'!W$3</f>
        <v>7574.7858422534364</v>
      </c>
      <c r="V30" s="438">
        <f>V25/'1-2(4)'!X$3</f>
        <v>8108.2081815219644</v>
      </c>
      <c r="W30" s="438">
        <f>W25/'1-2(4)'!X$3</f>
        <v>8591.4867146538691</v>
      </c>
      <c r="X30" s="438">
        <f>X25/'1-2(4)'!Y$3</f>
        <v>8642.5182095687123</v>
      </c>
    </row>
    <row r="31" spans="1:25" ht="14.25" x14ac:dyDescent="0.15">
      <c r="A31" s="574"/>
      <c r="B31" s="567" t="s">
        <v>8</v>
      </c>
      <c r="C31" s="566"/>
      <c r="D31" s="589"/>
      <c r="E31" s="84">
        <v>887.97352145342097</v>
      </c>
      <c r="F31" s="84">
        <v>953.60637912287052</v>
      </c>
      <c r="G31" s="84">
        <v>1052.7969070919414</v>
      </c>
      <c r="H31" s="84">
        <v>1190.5279690709192</v>
      </c>
      <c r="I31" s="84">
        <v>1393.8961917649333</v>
      </c>
      <c r="J31" s="73">
        <v>1629.4542036451533</v>
      </c>
      <c r="K31" s="73">
        <v>1971.9511277252316</v>
      </c>
      <c r="L31" s="85">
        <v>2549.0531299316149</v>
      </c>
      <c r="M31" s="83">
        <v>3386.7042951145413</v>
      </c>
      <c r="N31" s="83">
        <v>3893.280632411067</v>
      </c>
      <c r="O31" s="73">
        <v>4667.8484378462217</v>
      </c>
      <c r="P31" s="83">
        <v>5954.6665015173094</v>
      </c>
      <c r="Q31" s="83">
        <v>6877.6237623762372</v>
      </c>
      <c r="R31" s="73">
        <v>7682.3272774630459</v>
      </c>
      <c r="S31" s="83">
        <v>8165.9829393761802</v>
      </c>
      <c r="T31" s="83">
        <v>8325.0915162802648</v>
      </c>
      <c r="U31" s="83">
        <f>U26/'1-2(4)'!W$3</f>
        <v>8169.7604745344233</v>
      </c>
      <c r="V31" s="438">
        <f>V26/'1-2(4)'!X$3</f>
        <v>8309.191622974613</v>
      </c>
      <c r="W31" s="438">
        <f>W26/'1-2(4)'!X$3</f>
        <v>8236.470274593441</v>
      </c>
      <c r="X31" s="438">
        <f>X26/'1-2(4)'!Y$3</f>
        <v>6569.8008281198054</v>
      </c>
    </row>
    <row r="32" spans="1:25" ht="14.25" x14ac:dyDescent="0.15">
      <c r="A32" s="574"/>
      <c r="B32" s="567" t="s">
        <v>9</v>
      </c>
      <c r="C32" s="566"/>
      <c r="D32" s="589"/>
      <c r="E32" s="73">
        <v>1001.8844221105528</v>
      </c>
      <c r="F32" s="73">
        <v>1075.2688172043008</v>
      </c>
      <c r="G32" s="73">
        <v>1152.7123353872175</v>
      </c>
      <c r="H32" s="73">
        <v>1285.2482783617252</v>
      </c>
      <c r="I32" s="73">
        <v>1504.0837038468974</v>
      </c>
      <c r="J32" s="86">
        <v>1762.7598666943372</v>
      </c>
      <c r="K32" s="86">
        <v>2039.0626960034122</v>
      </c>
      <c r="L32" s="82">
        <v>2443.4508153603365</v>
      </c>
      <c r="M32" s="25">
        <v>3130.2645030309141</v>
      </c>
      <c r="N32" s="25">
        <v>3286.0488947445469</v>
      </c>
      <c r="O32" s="86">
        <v>3999.7045572051106</v>
      </c>
      <c r="P32" s="25">
        <v>5081.2844491236765</v>
      </c>
      <c r="Q32" s="25">
        <v>5657.1881188118814</v>
      </c>
      <c r="R32" s="86">
        <v>6106.1730806798196</v>
      </c>
      <c r="S32" s="25">
        <v>6385.6873087191507</v>
      </c>
      <c r="T32" s="25">
        <v>6335.8165821077646</v>
      </c>
      <c r="U32" s="25">
        <f>U27/'1-2(4)'!W$3</f>
        <v>6087.0481610285597</v>
      </c>
      <c r="V32" s="439">
        <f>V27/'1-2(4)'!X$3</f>
        <v>6324.0913534168667</v>
      </c>
      <c r="W32" s="439">
        <f>W27/'1-2(4)'!X$3</f>
        <v>6409.2538286086674</v>
      </c>
      <c r="X32" s="439">
        <f>X27/'1-2(4)'!Y$3</f>
        <v>5467.8574666787563</v>
      </c>
    </row>
    <row r="33" spans="1:25" ht="14.25" x14ac:dyDescent="0.15">
      <c r="A33" s="575"/>
      <c r="B33" s="568" t="s">
        <v>10</v>
      </c>
      <c r="C33" s="569"/>
      <c r="D33" s="590"/>
      <c r="E33" s="86">
        <v>785.41747197526092</v>
      </c>
      <c r="F33" s="86">
        <v>871.81345898272309</v>
      </c>
      <c r="G33" s="86">
        <v>986.10607708106795</v>
      </c>
      <c r="H33" s="86">
        <v>1212.8790624622445</v>
      </c>
      <c r="I33" s="87">
        <v>1542.5043495070558</v>
      </c>
      <c r="J33" s="87">
        <v>1998.4862726906506</v>
      </c>
      <c r="K33" s="87">
        <v>2595.6496650693698</v>
      </c>
      <c r="L33" s="88">
        <v>3521.4360862703838</v>
      </c>
      <c r="M33" s="89">
        <v>5077.3926941296741</v>
      </c>
      <c r="N33" s="89">
        <v>5896.9404186795491</v>
      </c>
      <c r="O33" s="87">
        <v>6994.1650048009451</v>
      </c>
      <c r="P33" s="89">
        <v>8975.9707685638205</v>
      </c>
      <c r="Q33" s="89">
        <v>10120.554455445545</v>
      </c>
      <c r="R33" s="87">
        <v>10988.148726964902</v>
      </c>
      <c r="S33" s="89">
        <v>11565.409910789867</v>
      </c>
      <c r="T33" s="89">
        <v>11544.377368184447</v>
      </c>
      <c r="U33" s="89">
        <f>U28/'1-2(4)'!W$3</f>
        <v>11151.107297171162</v>
      </c>
      <c r="V33" s="440">
        <f>V28/'1-2(4)'!X$3</f>
        <v>9447.2585088420856</v>
      </c>
      <c r="W33" s="440">
        <f>W28/'1-2(4)'!X$3</f>
        <v>10116.117183565864</v>
      </c>
      <c r="X33" s="440">
        <f>X28/'1-2(4)'!Y$3</f>
        <v>10253.573911203795</v>
      </c>
    </row>
    <row r="34" spans="1:25" ht="14.25" x14ac:dyDescent="0.15">
      <c r="A34" s="579" t="s">
        <v>20</v>
      </c>
      <c r="B34" s="559" t="s">
        <v>12</v>
      </c>
      <c r="C34" s="90" t="s">
        <v>21</v>
      </c>
      <c r="D34" s="584" t="s">
        <v>22</v>
      </c>
      <c r="E34" s="16">
        <v>32917.699999999997</v>
      </c>
      <c r="F34" s="16">
        <v>37213.5</v>
      </c>
      <c r="G34" s="44">
        <v>43499.9</v>
      </c>
      <c r="H34" s="16">
        <v>55566.6</v>
      </c>
      <c r="I34" s="16">
        <v>70477</v>
      </c>
      <c r="J34" s="16">
        <v>88774</v>
      </c>
      <c r="K34" s="16">
        <v>109998.16239999999</v>
      </c>
      <c r="L34" s="17">
        <v>137323.9381</v>
      </c>
      <c r="M34" s="18">
        <v>172828.39979999998</v>
      </c>
      <c r="N34" s="18">
        <v>224598.76790000004</v>
      </c>
      <c r="O34" s="16">
        <v>251683.8</v>
      </c>
      <c r="P34" s="17">
        <v>311485.12540000008</v>
      </c>
      <c r="Q34" s="16">
        <v>374694.73549999995</v>
      </c>
      <c r="R34" s="16">
        <v>446294.1</v>
      </c>
      <c r="S34" s="16">
        <v>512020.7</v>
      </c>
      <c r="T34" s="16">
        <v>561999.80000000005</v>
      </c>
      <c r="U34" s="16">
        <v>606465.69999999995</v>
      </c>
      <c r="V34" s="432">
        <v>641238.4</v>
      </c>
      <c r="W34" s="432">
        <v>645675</v>
      </c>
      <c r="X34" s="516">
        <v>560874.30000000005</v>
      </c>
      <c r="Y34" s="452"/>
    </row>
    <row r="35" spans="1:25" ht="14.25" x14ac:dyDescent="0.15">
      <c r="A35" s="580"/>
      <c r="B35" s="567"/>
      <c r="C35" s="91" t="s">
        <v>23</v>
      </c>
      <c r="D35" s="585"/>
      <c r="E35" s="29" t="s">
        <v>5</v>
      </c>
      <c r="F35" s="29" t="s">
        <v>5</v>
      </c>
      <c r="G35" s="29" t="s">
        <v>5</v>
      </c>
      <c r="H35" s="29" t="s">
        <v>5</v>
      </c>
      <c r="I35" s="29" t="s">
        <v>5</v>
      </c>
      <c r="J35" s="29" t="s">
        <v>5</v>
      </c>
      <c r="K35" s="92">
        <v>99139.9038</v>
      </c>
      <c r="L35" s="93">
        <v>123970.03760000001</v>
      </c>
      <c r="M35" s="93">
        <v>157421.40169999999</v>
      </c>
      <c r="N35" s="92">
        <v>209111.03460000004</v>
      </c>
      <c r="O35" s="28">
        <v>260914.40359999999</v>
      </c>
      <c r="P35" s="34">
        <v>292768.26109999995</v>
      </c>
      <c r="Q35" s="28">
        <v>353871.72819999984</v>
      </c>
      <c r="R35" s="28">
        <v>413589</v>
      </c>
      <c r="S35" s="28">
        <v>477022.5</v>
      </c>
      <c r="T35" s="28" t="s">
        <v>5</v>
      </c>
      <c r="U35" s="28" t="str">
        <f t="shared" ref="U35:U46" si="0">IF(T35="N.A.","N.A.","")</f>
        <v>N.A.</v>
      </c>
      <c r="V35" s="21" t="str">
        <f t="shared" ref="V35:V46" si="1">IF(T35="N.A.","N.A.","")</f>
        <v>N.A.</v>
      </c>
      <c r="W35" s="21" t="str">
        <f t="shared" ref="W35:X46" si="2">IF(U35="N.A.","N.A.","")</f>
        <v>N.A.</v>
      </c>
      <c r="X35" s="21" t="str">
        <f t="shared" si="2"/>
        <v>N.A.</v>
      </c>
    </row>
    <row r="36" spans="1:25" ht="14.25" x14ac:dyDescent="0.15">
      <c r="A36" s="580"/>
      <c r="B36" s="567"/>
      <c r="C36" s="94" t="s">
        <v>24</v>
      </c>
      <c r="D36" s="585"/>
      <c r="E36" s="29" t="s">
        <v>5</v>
      </c>
      <c r="F36" s="29" t="s">
        <v>5</v>
      </c>
      <c r="G36" s="29" t="s">
        <v>5</v>
      </c>
      <c r="H36" s="29" t="s">
        <v>5</v>
      </c>
      <c r="I36" s="29" t="s">
        <v>5</v>
      </c>
      <c r="J36" s="29" t="s">
        <v>5</v>
      </c>
      <c r="K36" s="92">
        <v>32963.386500000008</v>
      </c>
      <c r="L36" s="93">
        <v>38706.345300000008</v>
      </c>
      <c r="M36" s="93">
        <v>48704.892800000016</v>
      </c>
      <c r="N36" s="93">
        <v>69692.499400000001</v>
      </c>
      <c r="O36" s="28">
        <v>83316.545399999988</v>
      </c>
      <c r="P36" s="27">
        <v>82494.78439999999</v>
      </c>
      <c r="Q36" s="28">
        <v>96220.247400000037</v>
      </c>
      <c r="R36" s="28">
        <v>109850</v>
      </c>
      <c r="S36" s="28">
        <v>125644.7</v>
      </c>
      <c r="T36" s="28" t="s">
        <v>5</v>
      </c>
      <c r="U36" s="28" t="str">
        <f t="shared" si="0"/>
        <v>N.A.</v>
      </c>
      <c r="V36" s="21" t="str">
        <f t="shared" si="1"/>
        <v>N.A.</v>
      </c>
      <c r="W36" s="21" t="str">
        <f t="shared" si="2"/>
        <v>N.A.</v>
      </c>
      <c r="X36" s="21" t="str">
        <f t="shared" si="2"/>
        <v>N.A.</v>
      </c>
    </row>
    <row r="37" spans="1:25" ht="14.25" x14ac:dyDescent="0.15">
      <c r="A37" s="580"/>
      <c r="B37" s="567"/>
      <c r="C37" s="91" t="s">
        <v>25</v>
      </c>
      <c r="D37" s="585"/>
      <c r="E37" s="29" t="s">
        <v>5</v>
      </c>
      <c r="F37" s="29" t="s">
        <v>5</v>
      </c>
      <c r="G37" s="29" t="s">
        <v>5</v>
      </c>
      <c r="H37" s="29" t="s">
        <v>5</v>
      </c>
      <c r="I37" s="29" t="s">
        <v>5</v>
      </c>
      <c r="J37" s="29" t="s">
        <v>5</v>
      </c>
      <c r="K37" s="92">
        <v>3604.1178</v>
      </c>
      <c r="L37" s="93">
        <v>4637.4445999999998</v>
      </c>
      <c r="M37" s="93">
        <v>6297.2765999999992</v>
      </c>
      <c r="N37" s="93">
        <v>8482.9569000000029</v>
      </c>
      <c r="O37" s="28">
        <v>10041.862299999999</v>
      </c>
      <c r="P37" s="27">
        <v>10245.108000000002</v>
      </c>
      <c r="Q37" s="28">
        <v>11973.724699999999</v>
      </c>
      <c r="R37" s="28">
        <v>13312</v>
      </c>
      <c r="S37" s="28">
        <v>15261.8</v>
      </c>
      <c r="T37" s="28" t="s">
        <v>5</v>
      </c>
      <c r="U37" s="28" t="str">
        <f t="shared" si="0"/>
        <v>N.A.</v>
      </c>
      <c r="V37" s="21" t="str">
        <f t="shared" si="1"/>
        <v>N.A.</v>
      </c>
      <c r="W37" s="21" t="str">
        <f t="shared" si="2"/>
        <v>N.A.</v>
      </c>
      <c r="X37" s="21" t="str">
        <f t="shared" si="2"/>
        <v>N.A.</v>
      </c>
    </row>
    <row r="38" spans="1:25" ht="14.25" x14ac:dyDescent="0.15">
      <c r="A38" s="580"/>
      <c r="B38" s="583"/>
      <c r="C38" s="91" t="s">
        <v>26</v>
      </c>
      <c r="D38" s="585"/>
      <c r="E38" s="29" t="s">
        <v>5</v>
      </c>
      <c r="F38" s="29" t="s">
        <v>5</v>
      </c>
      <c r="G38" s="29" t="s">
        <v>5</v>
      </c>
      <c r="H38" s="29" t="s">
        <v>5</v>
      </c>
      <c r="I38" s="29" t="s">
        <v>5</v>
      </c>
      <c r="J38" s="29" t="s">
        <v>5</v>
      </c>
      <c r="K38" s="92">
        <v>757.20079999999984</v>
      </c>
      <c r="L38" s="93">
        <v>874.00460000000021</v>
      </c>
      <c r="M38" s="95">
        <v>1031.1818999999998</v>
      </c>
      <c r="N38" s="95">
        <v>1158.2333000000001</v>
      </c>
      <c r="O38" s="28">
        <v>1445.5507999999998</v>
      </c>
      <c r="P38" s="27">
        <v>1627.5203000000001</v>
      </c>
      <c r="Q38" s="28">
        <v>1745.48</v>
      </c>
      <c r="R38" s="28">
        <v>1868</v>
      </c>
      <c r="S38" s="28">
        <v>2061.3000000000002</v>
      </c>
      <c r="T38" s="28" t="s">
        <v>5</v>
      </c>
      <c r="U38" s="28" t="str">
        <f t="shared" si="0"/>
        <v>N.A.</v>
      </c>
      <c r="V38" s="21" t="str">
        <f t="shared" si="1"/>
        <v>N.A.</v>
      </c>
      <c r="W38" s="21" t="str">
        <f t="shared" si="2"/>
        <v>N.A.</v>
      </c>
      <c r="X38" s="21" t="str">
        <f t="shared" si="2"/>
        <v>N.A.</v>
      </c>
    </row>
    <row r="39" spans="1:25" ht="14.25" x14ac:dyDescent="0.15">
      <c r="A39" s="580"/>
      <c r="B39" s="583"/>
      <c r="C39" s="91" t="s">
        <v>27</v>
      </c>
      <c r="D39" s="585"/>
      <c r="E39" s="29" t="s">
        <v>5</v>
      </c>
      <c r="F39" s="29" t="s">
        <v>5</v>
      </c>
      <c r="G39" s="29" t="s">
        <v>5</v>
      </c>
      <c r="H39" s="29" t="s">
        <v>5</v>
      </c>
      <c r="I39" s="29" t="s">
        <v>5</v>
      </c>
      <c r="J39" s="29" t="s">
        <v>5</v>
      </c>
      <c r="K39" s="92">
        <v>519.70710000000008</v>
      </c>
      <c r="L39" s="93">
        <v>607.55600000000015</v>
      </c>
      <c r="M39" s="95">
        <v>645.90540000000021</v>
      </c>
      <c r="N39" s="95">
        <v>666.35760000000016</v>
      </c>
      <c r="O39" s="28">
        <v>830.9876999999999</v>
      </c>
      <c r="P39" s="27">
        <v>988.60199999999986</v>
      </c>
      <c r="Q39" s="28">
        <v>1265.9701</v>
      </c>
      <c r="R39" s="28">
        <v>1359</v>
      </c>
      <c r="S39" s="28">
        <v>1572</v>
      </c>
      <c r="T39" s="28" t="s">
        <v>5</v>
      </c>
      <c r="U39" s="28" t="str">
        <f t="shared" si="0"/>
        <v>N.A.</v>
      </c>
      <c r="V39" s="21" t="str">
        <f t="shared" si="1"/>
        <v>N.A.</v>
      </c>
      <c r="W39" s="21" t="str">
        <f t="shared" si="2"/>
        <v>N.A.</v>
      </c>
      <c r="X39" s="21" t="str">
        <f t="shared" si="2"/>
        <v>N.A.</v>
      </c>
    </row>
    <row r="40" spans="1:25" ht="14.25" x14ac:dyDescent="0.15">
      <c r="A40" s="580"/>
      <c r="B40" s="583"/>
      <c r="C40" s="91" t="s">
        <v>28</v>
      </c>
      <c r="D40" s="585"/>
      <c r="E40" s="29" t="s">
        <v>5</v>
      </c>
      <c r="F40" s="29" t="s">
        <v>5</v>
      </c>
      <c r="G40" s="29" t="s">
        <v>5</v>
      </c>
      <c r="H40" s="29" t="s">
        <v>5</v>
      </c>
      <c r="I40" s="29" t="s">
        <v>5</v>
      </c>
      <c r="J40" s="29" t="s">
        <v>5</v>
      </c>
      <c r="K40" s="92">
        <v>26265.470799999996</v>
      </c>
      <c r="L40" s="93">
        <v>33509.330199999997</v>
      </c>
      <c r="M40" s="95">
        <v>42044.255400000002</v>
      </c>
      <c r="N40" s="95">
        <v>53592.630799999984</v>
      </c>
      <c r="O40" s="28">
        <v>70321.490000000005</v>
      </c>
      <c r="P40" s="27">
        <v>86254.936999999991</v>
      </c>
      <c r="Q40" s="28">
        <v>102511.8371</v>
      </c>
      <c r="R40" s="28">
        <v>121607</v>
      </c>
      <c r="S40" s="28">
        <v>135148.1</v>
      </c>
      <c r="T40" s="28" t="s">
        <v>5</v>
      </c>
      <c r="U40" s="28" t="str">
        <f t="shared" si="0"/>
        <v>N.A.</v>
      </c>
      <c r="V40" s="21" t="str">
        <f t="shared" si="1"/>
        <v>N.A.</v>
      </c>
      <c r="W40" s="21" t="str">
        <f t="shared" si="2"/>
        <v>N.A.</v>
      </c>
      <c r="X40" s="21" t="str">
        <f t="shared" si="2"/>
        <v>N.A.</v>
      </c>
    </row>
    <row r="41" spans="1:25" ht="14.25" x14ac:dyDescent="0.15">
      <c r="A41" s="580"/>
      <c r="B41" s="583"/>
      <c r="C41" s="91" t="s">
        <v>29</v>
      </c>
      <c r="D41" s="585"/>
      <c r="E41" s="29" t="s">
        <v>5</v>
      </c>
      <c r="F41" s="29" t="s">
        <v>5</v>
      </c>
      <c r="G41" s="29" t="s">
        <v>5</v>
      </c>
      <c r="H41" s="29" t="s">
        <v>5</v>
      </c>
      <c r="I41" s="29" t="s">
        <v>5</v>
      </c>
      <c r="J41" s="29" t="s">
        <v>5</v>
      </c>
      <c r="K41" s="92">
        <v>8174.2349999999997</v>
      </c>
      <c r="L41" s="93">
        <v>9655.3387999999977</v>
      </c>
      <c r="M41" s="95">
        <v>12052.348400000001</v>
      </c>
      <c r="N41" s="95">
        <v>14092.472900000001</v>
      </c>
      <c r="O41" s="28">
        <v>17203.020700000001</v>
      </c>
      <c r="P41" s="27">
        <v>19023.443400000004</v>
      </c>
      <c r="Q41" s="28">
        <v>21484.863000000001</v>
      </c>
      <c r="R41" s="28">
        <v>23257</v>
      </c>
      <c r="S41" s="28">
        <v>22307.3</v>
      </c>
      <c r="T41" s="28" t="s">
        <v>5</v>
      </c>
      <c r="U41" s="28" t="str">
        <f t="shared" si="0"/>
        <v>N.A.</v>
      </c>
      <c r="V41" s="21" t="str">
        <f t="shared" si="1"/>
        <v>N.A.</v>
      </c>
      <c r="W41" s="21" t="str">
        <f t="shared" si="2"/>
        <v>N.A.</v>
      </c>
      <c r="X41" s="21" t="str">
        <f t="shared" si="2"/>
        <v>N.A.</v>
      </c>
    </row>
    <row r="42" spans="1:25" ht="14.25" x14ac:dyDescent="0.15">
      <c r="A42" s="580"/>
      <c r="B42" s="583"/>
      <c r="C42" s="91" t="s">
        <v>30</v>
      </c>
      <c r="D42" s="585"/>
      <c r="E42" s="29" t="s">
        <v>5</v>
      </c>
      <c r="F42" s="29" t="s">
        <v>5</v>
      </c>
      <c r="G42" s="29" t="s">
        <v>5</v>
      </c>
      <c r="H42" s="29" t="s">
        <v>5</v>
      </c>
      <c r="I42" s="29" t="s">
        <v>5</v>
      </c>
      <c r="J42" s="29" t="s">
        <v>5</v>
      </c>
      <c r="K42" s="92">
        <v>19267.183799999999</v>
      </c>
      <c r="L42" s="93">
        <v>27055.585600000002</v>
      </c>
      <c r="M42" s="95">
        <v>35575.619899999991</v>
      </c>
      <c r="N42" s="95">
        <v>46903.207499999997</v>
      </c>
      <c r="O42" s="28">
        <v>60572.263500000001</v>
      </c>
      <c r="P42" s="27">
        <v>71337.980500000005</v>
      </c>
      <c r="Q42" s="28">
        <v>91422.347600000008</v>
      </c>
      <c r="R42" s="591">
        <v>123091</v>
      </c>
      <c r="S42" s="28">
        <v>152332.70000000001</v>
      </c>
      <c r="T42" s="28" t="s">
        <v>5</v>
      </c>
      <c r="U42" s="28" t="str">
        <f t="shared" si="0"/>
        <v>N.A.</v>
      </c>
      <c r="V42" s="21" t="str">
        <f t="shared" si="1"/>
        <v>N.A.</v>
      </c>
      <c r="W42" s="21" t="str">
        <f t="shared" si="2"/>
        <v>N.A.</v>
      </c>
      <c r="X42" s="21" t="str">
        <f t="shared" si="2"/>
        <v>N.A.</v>
      </c>
    </row>
    <row r="43" spans="1:25" ht="14.25" x14ac:dyDescent="0.15">
      <c r="A43" s="580"/>
      <c r="B43" s="583"/>
      <c r="C43" s="91" t="s">
        <v>31</v>
      </c>
      <c r="D43" s="585"/>
      <c r="E43" s="29" t="s">
        <v>5</v>
      </c>
      <c r="F43" s="29" t="s">
        <v>5</v>
      </c>
      <c r="G43" s="29" t="s">
        <v>5</v>
      </c>
      <c r="H43" s="29" t="s">
        <v>5</v>
      </c>
      <c r="I43" s="29" t="s">
        <v>5</v>
      </c>
      <c r="J43" s="29" t="s">
        <v>5</v>
      </c>
      <c r="K43" s="92">
        <v>5163.8724000000011</v>
      </c>
      <c r="L43" s="93">
        <v>6058.6659000000009</v>
      </c>
      <c r="M43" s="95">
        <v>7190.7985999999974</v>
      </c>
      <c r="N43" s="95">
        <v>8891.7185999999965</v>
      </c>
      <c r="O43" s="28">
        <v>9506.6936000000005</v>
      </c>
      <c r="P43" s="27">
        <v>10483.228599999997</v>
      </c>
      <c r="Q43" s="28">
        <v>11588.673699999998</v>
      </c>
      <c r="R43" s="592"/>
      <c r="S43" s="28"/>
      <c r="T43" s="28" t="s">
        <v>5</v>
      </c>
      <c r="U43" s="28" t="str">
        <f t="shared" si="0"/>
        <v>N.A.</v>
      </c>
      <c r="V43" s="21" t="str">
        <f t="shared" si="1"/>
        <v>N.A.</v>
      </c>
      <c r="W43" s="21" t="str">
        <f t="shared" si="2"/>
        <v>N.A.</v>
      </c>
      <c r="X43" s="21" t="str">
        <f t="shared" si="2"/>
        <v>N.A.</v>
      </c>
    </row>
    <row r="44" spans="1:25" ht="14.25" x14ac:dyDescent="0.15">
      <c r="A44" s="580"/>
      <c r="B44" s="583"/>
      <c r="C44" s="94" t="s">
        <v>32</v>
      </c>
      <c r="D44" s="585"/>
      <c r="E44" s="29" t="s">
        <v>5</v>
      </c>
      <c r="F44" s="29" t="s">
        <v>5</v>
      </c>
      <c r="G44" s="29" t="s">
        <v>5</v>
      </c>
      <c r="H44" s="29" t="s">
        <v>5</v>
      </c>
      <c r="I44" s="29" t="s">
        <v>5</v>
      </c>
      <c r="J44" s="29" t="s">
        <v>5</v>
      </c>
      <c r="K44" s="92">
        <v>2424.7296000000001</v>
      </c>
      <c r="L44" s="93">
        <v>2865.7665999999999</v>
      </c>
      <c r="M44" s="95">
        <v>3879.1227000000003</v>
      </c>
      <c r="N44" s="95">
        <v>5630.9575999999997</v>
      </c>
      <c r="O44" s="28">
        <v>7675.9896000000008</v>
      </c>
      <c r="P44" s="27">
        <v>10312.656900000002</v>
      </c>
      <c r="Q44" s="28">
        <v>15658.584599999998</v>
      </c>
      <c r="R44" s="28">
        <v>19246</v>
      </c>
      <c r="S44" s="28">
        <v>24601.3</v>
      </c>
      <c r="T44" s="28" t="s">
        <v>5</v>
      </c>
      <c r="U44" s="28" t="str">
        <f t="shared" si="0"/>
        <v>N.A.</v>
      </c>
      <c r="V44" s="21" t="str">
        <f t="shared" si="1"/>
        <v>N.A.</v>
      </c>
      <c r="W44" s="21" t="str">
        <f t="shared" si="2"/>
        <v>N.A.</v>
      </c>
      <c r="X44" s="21" t="str">
        <f t="shared" si="2"/>
        <v>N.A.</v>
      </c>
    </row>
    <row r="45" spans="1:25" ht="14.25" x14ac:dyDescent="0.15">
      <c r="A45" s="580"/>
      <c r="B45" s="583"/>
      <c r="C45" s="94" t="s">
        <v>33</v>
      </c>
      <c r="D45" s="585"/>
      <c r="E45" s="29" t="s">
        <v>5</v>
      </c>
      <c r="F45" s="29" t="s">
        <v>5</v>
      </c>
      <c r="G45" s="29" t="s">
        <v>5</v>
      </c>
      <c r="H45" s="29" t="s">
        <v>5</v>
      </c>
      <c r="I45" s="29" t="s">
        <v>5</v>
      </c>
      <c r="J45" s="29" t="s">
        <v>5</v>
      </c>
      <c r="K45" s="92">
        <v>4745.1364999999996</v>
      </c>
      <c r="L45" s="93">
        <v>5998.5066999999981</v>
      </c>
      <c r="M45" s="93">
        <v>6956.1534999999985</v>
      </c>
      <c r="N45" s="93">
        <v>7091.6940000000004</v>
      </c>
      <c r="O45" s="28">
        <v>8295.083099999998</v>
      </c>
      <c r="P45" s="34">
        <v>9430.9891000000007</v>
      </c>
      <c r="Q45" s="28">
        <v>10275.875499999998</v>
      </c>
      <c r="R45" s="28">
        <v>11028</v>
      </c>
      <c r="S45" s="28">
        <v>11986.1</v>
      </c>
      <c r="T45" s="28" t="s">
        <v>5</v>
      </c>
      <c r="U45" s="28" t="str">
        <f t="shared" si="0"/>
        <v>N.A.</v>
      </c>
      <c r="V45" s="21" t="str">
        <f t="shared" si="1"/>
        <v>N.A.</v>
      </c>
      <c r="W45" s="21" t="str">
        <f t="shared" si="2"/>
        <v>N.A.</v>
      </c>
      <c r="X45" s="21" t="str">
        <f t="shared" si="2"/>
        <v>N.A.</v>
      </c>
    </row>
    <row r="46" spans="1:25" ht="14.25" x14ac:dyDescent="0.15">
      <c r="A46" s="580"/>
      <c r="B46" s="583"/>
      <c r="C46" s="96" t="s">
        <v>34</v>
      </c>
      <c r="D46" s="586"/>
      <c r="E46" s="97" t="s">
        <v>5</v>
      </c>
      <c r="F46" s="97" t="s">
        <v>5</v>
      </c>
      <c r="G46" s="97" t="s">
        <v>5</v>
      </c>
      <c r="H46" s="97" t="s">
        <v>5</v>
      </c>
      <c r="I46" s="97" t="s">
        <v>5</v>
      </c>
      <c r="J46" s="97" t="s">
        <v>5</v>
      </c>
      <c r="K46" s="98">
        <v>6113.1221000000014</v>
      </c>
      <c r="L46" s="99">
        <v>7355.3937999999989</v>
      </c>
      <c r="M46" s="39">
        <v>8450.8445999999967</v>
      </c>
      <c r="N46" s="40">
        <v>8396.0393000000022</v>
      </c>
      <c r="O46" s="39">
        <v>8912.3681999999953</v>
      </c>
      <c r="P46" s="40">
        <v>9285.8751999999986</v>
      </c>
      <c r="Q46" s="39">
        <v>10547.131799999996</v>
      </c>
      <c r="R46" s="39">
        <v>11130</v>
      </c>
      <c r="S46" s="39">
        <v>11089.6</v>
      </c>
      <c r="T46" s="39" t="s">
        <v>5</v>
      </c>
      <c r="U46" s="39" t="str">
        <f t="shared" si="0"/>
        <v>N.A.</v>
      </c>
      <c r="V46" s="430" t="str">
        <f t="shared" si="1"/>
        <v>N.A.</v>
      </c>
      <c r="W46" s="430" t="str">
        <f t="shared" si="2"/>
        <v>N.A.</v>
      </c>
      <c r="X46" s="430" t="str">
        <f t="shared" si="2"/>
        <v>N.A.</v>
      </c>
    </row>
    <row r="47" spans="1:25" ht="14.25" x14ac:dyDescent="0.15">
      <c r="A47" s="580"/>
      <c r="B47" s="559" t="s">
        <v>7</v>
      </c>
      <c r="C47" s="100" t="s">
        <v>21</v>
      </c>
      <c r="D47" s="584" t="s">
        <v>35</v>
      </c>
      <c r="E47" s="19">
        <v>1267.68</v>
      </c>
      <c r="F47" s="19">
        <v>1420.95</v>
      </c>
      <c r="G47" s="19">
        <v>1605.55</v>
      </c>
      <c r="H47" s="19">
        <v>2082.7022999999999</v>
      </c>
      <c r="I47" s="19">
        <v>3000</v>
      </c>
      <c r="J47" s="19">
        <v>4234</v>
      </c>
      <c r="K47" s="19">
        <v>5689.6383999999998</v>
      </c>
      <c r="L47" s="20">
        <v>7435.2262000000001</v>
      </c>
      <c r="M47" s="71">
        <v>10019.0695</v>
      </c>
      <c r="N47" s="19">
        <v>12292.4933</v>
      </c>
      <c r="O47" s="32">
        <v>16043.0255</v>
      </c>
      <c r="P47" s="33">
        <v>17726.286499999998</v>
      </c>
      <c r="Q47" s="32">
        <v>21836.283100000001</v>
      </c>
      <c r="R47" s="32">
        <v>25107.7</v>
      </c>
      <c r="S47" s="32">
        <v>24730.799999999999</v>
      </c>
      <c r="T47" s="32">
        <v>17917.900000000001</v>
      </c>
      <c r="U47" s="428">
        <v>6692.2</v>
      </c>
      <c r="V47" s="441">
        <v>6676.7</v>
      </c>
      <c r="W47" s="517">
        <v>6937.4</v>
      </c>
      <c r="X47" s="517">
        <v>6958.2</v>
      </c>
      <c r="Y47" s="452"/>
    </row>
    <row r="48" spans="1:25" ht="14.25" x14ac:dyDescent="0.15">
      <c r="A48" s="580"/>
      <c r="B48" s="576"/>
      <c r="C48" s="91" t="s">
        <v>23</v>
      </c>
      <c r="D48" s="585"/>
      <c r="E48" s="101" t="s">
        <v>36</v>
      </c>
      <c r="F48" s="101" t="s">
        <v>37</v>
      </c>
      <c r="G48" s="101" t="s">
        <v>36</v>
      </c>
      <c r="H48" s="101" t="s">
        <v>37</v>
      </c>
      <c r="I48" s="101" t="s">
        <v>37</v>
      </c>
      <c r="J48" s="101" t="s">
        <v>37</v>
      </c>
      <c r="K48" s="102">
        <v>5081.7867000000006</v>
      </c>
      <c r="L48" s="103">
        <v>6607.9228000000003</v>
      </c>
      <c r="M48" s="104">
        <v>8916.7904999999992</v>
      </c>
      <c r="N48" s="105">
        <v>10888.738600000001</v>
      </c>
      <c r="O48" s="28">
        <v>14329.4476</v>
      </c>
      <c r="P48" s="27">
        <v>15901.756100000001</v>
      </c>
      <c r="Q48" s="28">
        <v>19920.042399999998</v>
      </c>
      <c r="R48" s="28" t="s">
        <v>5</v>
      </c>
      <c r="S48" s="28" t="s">
        <v>5</v>
      </c>
      <c r="T48" s="28" t="s">
        <v>5</v>
      </c>
      <c r="U48" s="28" t="str">
        <f t="shared" ref="U48:U59" si="3">IF(T48="N.A.","N.A.","")</f>
        <v>N.A.</v>
      </c>
      <c r="V48" s="21" t="str">
        <f t="shared" ref="V48:V59" si="4">IF(T48="N.A.","N.A.","")</f>
        <v>N.A.</v>
      </c>
      <c r="W48" s="21" t="str">
        <f t="shared" ref="W48:X59" si="5">IF(U48="N.A.","N.A.","")</f>
        <v>N.A.</v>
      </c>
      <c r="X48" s="21" t="str">
        <f t="shared" si="5"/>
        <v>N.A.</v>
      </c>
    </row>
    <row r="49" spans="1:25" ht="14.25" x14ac:dyDescent="0.15">
      <c r="A49" s="580"/>
      <c r="B49" s="567"/>
      <c r="C49" s="106" t="s">
        <v>38</v>
      </c>
      <c r="D49" s="585"/>
      <c r="E49" s="93">
        <v>649.41999999999996</v>
      </c>
      <c r="F49" s="93">
        <v>690.7</v>
      </c>
      <c r="G49" s="93">
        <v>648.9</v>
      </c>
      <c r="H49" s="93">
        <v>712.22739999999999</v>
      </c>
      <c r="I49" s="93">
        <v>928.2</v>
      </c>
      <c r="J49" s="93">
        <v>1246</v>
      </c>
      <c r="K49" s="93">
        <v>1479.1541999999999</v>
      </c>
      <c r="L49" s="92">
        <v>1819.9708000000001</v>
      </c>
      <c r="M49" s="75">
        <v>2223.9612000000002</v>
      </c>
      <c r="N49" s="75">
        <v>2547.6669000000002</v>
      </c>
      <c r="O49" s="28">
        <v>3463.2258999999999</v>
      </c>
      <c r="P49" s="27">
        <v>3475.2669000000001</v>
      </c>
      <c r="Q49" s="28">
        <v>4190.1052</v>
      </c>
      <c r="R49" s="28" t="s">
        <v>5</v>
      </c>
      <c r="S49" s="28" t="s">
        <v>5</v>
      </c>
      <c r="T49" s="28" t="s">
        <v>5</v>
      </c>
      <c r="U49" s="28" t="str">
        <f t="shared" si="3"/>
        <v>N.A.</v>
      </c>
      <c r="V49" s="21" t="str">
        <f t="shared" si="4"/>
        <v>N.A.</v>
      </c>
      <c r="W49" s="21" t="str">
        <f t="shared" si="5"/>
        <v>N.A.</v>
      </c>
      <c r="X49" s="21" t="str">
        <f t="shared" si="5"/>
        <v>N.A.</v>
      </c>
    </row>
    <row r="50" spans="1:25" ht="14.25" x14ac:dyDescent="0.15">
      <c r="A50" s="580"/>
      <c r="B50" s="567"/>
      <c r="C50" s="106" t="s">
        <v>39</v>
      </c>
      <c r="D50" s="585"/>
      <c r="E50" s="93">
        <v>154.13</v>
      </c>
      <c r="F50" s="93">
        <v>158.47999999999999</v>
      </c>
      <c r="G50" s="93">
        <v>173.54</v>
      </c>
      <c r="H50" s="93">
        <v>229.48660000000001</v>
      </c>
      <c r="I50" s="93">
        <v>341.2</v>
      </c>
      <c r="J50" s="93">
        <v>526</v>
      </c>
      <c r="K50" s="93">
        <v>157.06319999999999</v>
      </c>
      <c r="L50" s="92">
        <v>222.9153</v>
      </c>
      <c r="M50" s="75">
        <v>352.10809999999998</v>
      </c>
      <c r="N50" s="75">
        <v>398.46800000000002</v>
      </c>
      <c r="O50" s="28">
        <v>418.18270000000001</v>
      </c>
      <c r="P50" s="27">
        <v>410.66570000000002</v>
      </c>
      <c r="Q50" s="28">
        <v>428.3091</v>
      </c>
      <c r="R50" s="28" t="s">
        <v>5</v>
      </c>
      <c r="S50" s="28" t="s">
        <v>5</v>
      </c>
      <c r="T50" s="28" t="s">
        <v>5</v>
      </c>
      <c r="U50" s="28" t="str">
        <f t="shared" si="3"/>
        <v>N.A.</v>
      </c>
      <c r="V50" s="21" t="str">
        <f t="shared" si="4"/>
        <v>N.A.</v>
      </c>
      <c r="W50" s="21" t="str">
        <f t="shared" si="5"/>
        <v>N.A.</v>
      </c>
      <c r="X50" s="21" t="str">
        <f t="shared" si="5"/>
        <v>N.A.</v>
      </c>
    </row>
    <row r="51" spans="1:25" ht="14.25" x14ac:dyDescent="0.15">
      <c r="A51" s="580"/>
      <c r="B51" s="567"/>
      <c r="C51" s="91" t="s">
        <v>26</v>
      </c>
      <c r="D51" s="585"/>
      <c r="E51" s="101" t="s">
        <v>40</v>
      </c>
      <c r="F51" s="101" t="s">
        <v>36</v>
      </c>
      <c r="G51" s="101" t="s">
        <v>36</v>
      </c>
      <c r="H51" s="101" t="s">
        <v>36</v>
      </c>
      <c r="I51" s="101" t="s">
        <v>36</v>
      </c>
      <c r="J51" s="101" t="s">
        <v>36</v>
      </c>
      <c r="K51" s="93">
        <v>26.585999999999999</v>
      </c>
      <c r="L51" s="92">
        <v>53.990600000000001</v>
      </c>
      <c r="M51" s="75">
        <v>87.446399999999997</v>
      </c>
      <c r="N51" s="75">
        <v>79.643600000000006</v>
      </c>
      <c r="O51" s="28">
        <v>84.187100000000001</v>
      </c>
      <c r="P51" s="27">
        <v>37.093400000000003</v>
      </c>
      <c r="Q51" s="28">
        <v>75.286799999999999</v>
      </c>
      <c r="R51" s="28" t="s">
        <v>5</v>
      </c>
      <c r="S51" s="28" t="s">
        <v>5</v>
      </c>
      <c r="T51" s="28" t="s">
        <v>5</v>
      </c>
      <c r="U51" s="28" t="str">
        <f t="shared" si="3"/>
        <v>N.A.</v>
      </c>
      <c r="V51" s="21" t="str">
        <f t="shared" si="4"/>
        <v>N.A.</v>
      </c>
      <c r="W51" s="21" t="str">
        <f t="shared" si="5"/>
        <v>N.A.</v>
      </c>
      <c r="X51" s="21" t="str">
        <f t="shared" si="5"/>
        <v>N.A.</v>
      </c>
    </row>
    <row r="52" spans="1:25" ht="14.25" x14ac:dyDescent="0.15">
      <c r="A52" s="580"/>
      <c r="B52" s="567"/>
      <c r="C52" s="91" t="s">
        <v>27</v>
      </c>
      <c r="D52" s="585"/>
      <c r="E52" s="101" t="s">
        <v>36</v>
      </c>
      <c r="F52" s="101" t="s">
        <v>40</v>
      </c>
      <c r="G52" s="101" t="s">
        <v>36</v>
      </c>
      <c r="H52" s="101" t="s">
        <v>36</v>
      </c>
      <c r="I52" s="101" t="s">
        <v>36</v>
      </c>
      <c r="J52" s="101" t="s">
        <v>36</v>
      </c>
      <c r="K52" s="93">
        <v>9.7042000000000002</v>
      </c>
      <c r="L52" s="92">
        <v>11.104799999999999</v>
      </c>
      <c r="M52" s="75">
        <v>15.862399999999999</v>
      </c>
      <c r="N52" s="75">
        <v>7.9108000000000001</v>
      </c>
      <c r="O52" s="28">
        <v>32.758099999999999</v>
      </c>
      <c r="P52" s="27">
        <v>18.863499999999998</v>
      </c>
      <c r="Q52" s="28">
        <v>27.1297</v>
      </c>
      <c r="R52" s="28" t="s">
        <v>5</v>
      </c>
      <c r="S52" s="28" t="s">
        <v>5</v>
      </c>
      <c r="T52" s="28" t="s">
        <v>5</v>
      </c>
      <c r="U52" s="28" t="str">
        <f t="shared" si="3"/>
        <v>N.A.</v>
      </c>
      <c r="V52" s="21" t="str">
        <f t="shared" si="4"/>
        <v>N.A.</v>
      </c>
      <c r="W52" s="21" t="str">
        <f t="shared" si="5"/>
        <v>N.A.</v>
      </c>
      <c r="X52" s="21" t="str">
        <f t="shared" si="5"/>
        <v>N.A.</v>
      </c>
    </row>
    <row r="53" spans="1:25" ht="14.25" x14ac:dyDescent="0.15">
      <c r="A53" s="580"/>
      <c r="B53" s="567"/>
      <c r="C53" s="91" t="s">
        <v>28</v>
      </c>
      <c r="D53" s="585"/>
      <c r="E53" s="101" t="s">
        <v>36</v>
      </c>
      <c r="F53" s="101" t="s">
        <v>40</v>
      </c>
      <c r="G53" s="101" t="s">
        <v>40</v>
      </c>
      <c r="H53" s="101" t="s">
        <v>36</v>
      </c>
      <c r="I53" s="101" t="s">
        <v>36</v>
      </c>
      <c r="J53" s="101" t="s">
        <v>37</v>
      </c>
      <c r="K53" s="93">
        <v>1485.3675000000001</v>
      </c>
      <c r="L53" s="92">
        <v>1822.3347000000001</v>
      </c>
      <c r="M53" s="75">
        <v>2374.0502000000001</v>
      </c>
      <c r="N53" s="75">
        <v>2885.0558999999998</v>
      </c>
      <c r="O53" s="28">
        <v>3730.0567999999998</v>
      </c>
      <c r="P53" s="27">
        <v>4225.5243</v>
      </c>
      <c r="Q53" s="28">
        <v>5090.1017000000002</v>
      </c>
      <c r="R53" s="28" t="s">
        <v>5</v>
      </c>
      <c r="S53" s="28" t="s">
        <v>5</v>
      </c>
      <c r="T53" s="28" t="s">
        <v>5</v>
      </c>
      <c r="U53" s="28" t="str">
        <f t="shared" si="3"/>
        <v>N.A.</v>
      </c>
      <c r="V53" s="21" t="str">
        <f t="shared" si="4"/>
        <v>N.A.</v>
      </c>
      <c r="W53" s="21" t="str">
        <f t="shared" si="5"/>
        <v>N.A.</v>
      </c>
      <c r="X53" s="21" t="str">
        <f t="shared" si="5"/>
        <v>N.A.</v>
      </c>
    </row>
    <row r="54" spans="1:25" ht="14.25" x14ac:dyDescent="0.15">
      <c r="A54" s="580"/>
      <c r="B54" s="567"/>
      <c r="C54" s="91" t="s">
        <v>29</v>
      </c>
      <c r="D54" s="585"/>
      <c r="E54" s="101" t="s">
        <v>36</v>
      </c>
      <c r="F54" s="101" t="s">
        <v>40</v>
      </c>
      <c r="G54" s="101" t="s">
        <v>40</v>
      </c>
      <c r="H54" s="101" t="s">
        <v>40</v>
      </c>
      <c r="I54" s="101" t="s">
        <v>40</v>
      </c>
      <c r="J54" s="101" t="s">
        <v>37</v>
      </c>
      <c r="K54" s="93">
        <v>353.27789999999999</v>
      </c>
      <c r="L54" s="92">
        <v>475.66980000000001</v>
      </c>
      <c r="M54" s="75">
        <v>585.43510000000003</v>
      </c>
      <c r="N54" s="75">
        <v>687.59699999999998</v>
      </c>
      <c r="O54" s="28">
        <v>940.06</v>
      </c>
      <c r="P54" s="27">
        <v>833.2518</v>
      </c>
      <c r="Q54" s="28">
        <v>1017.465</v>
      </c>
      <c r="R54" s="28" t="s">
        <v>5</v>
      </c>
      <c r="S54" s="28" t="s">
        <v>5</v>
      </c>
      <c r="T54" s="28" t="s">
        <v>5</v>
      </c>
      <c r="U54" s="28" t="str">
        <f t="shared" si="3"/>
        <v>N.A.</v>
      </c>
      <c r="V54" s="21" t="str">
        <f t="shared" si="4"/>
        <v>N.A.</v>
      </c>
      <c r="W54" s="21" t="str">
        <f t="shared" si="5"/>
        <v>N.A.</v>
      </c>
      <c r="X54" s="21" t="str">
        <f t="shared" si="5"/>
        <v>N.A.</v>
      </c>
    </row>
    <row r="55" spans="1:25" ht="14.25" x14ac:dyDescent="0.15">
      <c r="A55" s="580"/>
      <c r="B55" s="567"/>
      <c r="C55" s="91" t="s">
        <v>30</v>
      </c>
      <c r="D55" s="585"/>
      <c r="E55" s="101" t="s">
        <v>41</v>
      </c>
      <c r="F55" s="101" t="s">
        <v>37</v>
      </c>
      <c r="G55" s="101" t="s">
        <v>41</v>
      </c>
      <c r="H55" s="101" t="s">
        <v>36</v>
      </c>
      <c r="I55" s="101" t="s">
        <v>37</v>
      </c>
      <c r="J55" s="101" t="s">
        <v>37</v>
      </c>
      <c r="K55" s="93">
        <v>1283.7451000000001</v>
      </c>
      <c r="L55" s="92">
        <v>1860.7922000000001</v>
      </c>
      <c r="M55" s="75">
        <v>2849.8764000000001</v>
      </c>
      <c r="N55" s="75">
        <v>3787.8705</v>
      </c>
      <c r="O55" s="28">
        <v>5158.2638999999999</v>
      </c>
      <c r="P55" s="27">
        <v>6182.4787999999999</v>
      </c>
      <c r="Q55" s="28">
        <v>7971.0069000000003</v>
      </c>
      <c r="R55" s="28" t="s">
        <v>5</v>
      </c>
      <c r="S55" s="28" t="s">
        <v>5</v>
      </c>
      <c r="T55" s="28" t="s">
        <v>5</v>
      </c>
      <c r="U55" s="28" t="str">
        <f t="shared" si="3"/>
        <v>N.A.</v>
      </c>
      <c r="V55" s="21" t="str">
        <f t="shared" si="4"/>
        <v>N.A.</v>
      </c>
      <c r="W55" s="21" t="str">
        <f t="shared" si="5"/>
        <v>N.A.</v>
      </c>
      <c r="X55" s="21" t="str">
        <f t="shared" si="5"/>
        <v>N.A.</v>
      </c>
    </row>
    <row r="56" spans="1:25" ht="14.25" x14ac:dyDescent="0.15">
      <c r="A56" s="580"/>
      <c r="B56" s="567"/>
      <c r="C56" s="106" t="s">
        <v>42</v>
      </c>
      <c r="D56" s="585"/>
      <c r="E56" s="93">
        <v>149.1</v>
      </c>
      <c r="F56" s="93">
        <v>179.07</v>
      </c>
      <c r="G56" s="93">
        <v>240.19</v>
      </c>
      <c r="H56" s="93">
        <v>336.18110000000001</v>
      </c>
      <c r="I56" s="93">
        <v>589.6</v>
      </c>
      <c r="J56" s="93">
        <v>819.7</v>
      </c>
      <c r="K56" s="93">
        <v>202.81030000000001</v>
      </c>
      <c r="L56" s="92">
        <v>230.78890000000001</v>
      </c>
      <c r="M56" s="75">
        <v>290.79399999999998</v>
      </c>
      <c r="N56" s="75">
        <v>320.40839999999997</v>
      </c>
      <c r="O56" s="28">
        <v>279.19069999999999</v>
      </c>
      <c r="P56" s="27">
        <v>372.57040000000001</v>
      </c>
      <c r="Q56" s="28">
        <v>405.63209999999998</v>
      </c>
      <c r="R56" s="28" t="s">
        <v>5</v>
      </c>
      <c r="S56" s="28" t="s">
        <v>5</v>
      </c>
      <c r="T56" s="28" t="s">
        <v>5</v>
      </c>
      <c r="U56" s="28" t="str">
        <f t="shared" si="3"/>
        <v>N.A.</v>
      </c>
      <c r="V56" s="21" t="str">
        <f t="shared" si="4"/>
        <v>N.A.</v>
      </c>
      <c r="W56" s="21" t="str">
        <f t="shared" si="5"/>
        <v>N.A.</v>
      </c>
      <c r="X56" s="21" t="str">
        <f t="shared" si="5"/>
        <v>N.A.</v>
      </c>
    </row>
    <row r="57" spans="1:25" ht="14.25" x14ac:dyDescent="0.15">
      <c r="A57" s="580"/>
      <c r="B57" s="583"/>
      <c r="C57" s="94" t="s">
        <v>32</v>
      </c>
      <c r="D57" s="585"/>
      <c r="E57" s="95">
        <f t="shared" ref="E57:J57" si="6">E47-E49-E50-E56</f>
        <v>315.03000000000009</v>
      </c>
      <c r="F57" s="95">
        <f t="shared" si="6"/>
        <v>392.7</v>
      </c>
      <c r="G57" s="95">
        <f t="shared" si="6"/>
        <v>542.92000000000007</v>
      </c>
      <c r="H57" s="95">
        <f t="shared" si="6"/>
        <v>804.80719999999997</v>
      </c>
      <c r="I57" s="95">
        <f t="shared" si="6"/>
        <v>1141</v>
      </c>
      <c r="J57" s="95">
        <f t="shared" si="6"/>
        <v>1642.3</v>
      </c>
      <c r="K57" s="95">
        <v>84.078299999999999</v>
      </c>
      <c r="L57" s="107">
        <v>110.3557</v>
      </c>
      <c r="M57" s="108">
        <v>137.2567</v>
      </c>
      <c r="N57" s="75">
        <v>174.11750000000001</v>
      </c>
      <c r="O57" s="28">
        <v>223.5224</v>
      </c>
      <c r="P57" s="27">
        <v>346.04129999999998</v>
      </c>
      <c r="Q57" s="28">
        <v>715.0059</v>
      </c>
      <c r="R57" s="28" t="s">
        <v>5</v>
      </c>
      <c r="S57" s="28" t="s">
        <v>5</v>
      </c>
      <c r="T57" s="28" t="s">
        <v>5</v>
      </c>
      <c r="U57" s="28" t="str">
        <f t="shared" si="3"/>
        <v>N.A.</v>
      </c>
      <c r="V57" s="21" t="str">
        <f t="shared" si="4"/>
        <v>N.A.</v>
      </c>
      <c r="W57" s="21" t="str">
        <f t="shared" si="5"/>
        <v>N.A.</v>
      </c>
      <c r="X57" s="21" t="str">
        <f t="shared" si="5"/>
        <v>N.A.</v>
      </c>
    </row>
    <row r="58" spans="1:25" ht="14.25" x14ac:dyDescent="0.15">
      <c r="A58" s="580"/>
      <c r="B58" s="583"/>
      <c r="C58" s="94" t="s">
        <v>33</v>
      </c>
      <c r="D58" s="585"/>
      <c r="E58" s="95" t="s">
        <v>43</v>
      </c>
      <c r="F58" s="95" t="s">
        <v>43</v>
      </c>
      <c r="G58" s="95" t="s">
        <v>43</v>
      </c>
      <c r="H58" s="95" t="s">
        <v>43</v>
      </c>
      <c r="I58" s="95" t="s">
        <v>43</v>
      </c>
      <c r="J58" s="95" t="s">
        <v>43</v>
      </c>
      <c r="K58" s="95">
        <v>223.12809999999999</v>
      </c>
      <c r="L58" s="107">
        <v>283.10059999999999</v>
      </c>
      <c r="M58" s="108">
        <v>451.6927</v>
      </c>
      <c r="N58" s="75">
        <v>560.94320000000005</v>
      </c>
      <c r="O58" s="28">
        <v>795.00660000000005</v>
      </c>
      <c r="P58" s="27">
        <v>1093.9612999999999</v>
      </c>
      <c r="Q58" s="28">
        <v>1042.3514</v>
      </c>
      <c r="R58" s="28" t="s">
        <v>5</v>
      </c>
      <c r="S58" s="28" t="s">
        <v>5</v>
      </c>
      <c r="T58" s="28" t="s">
        <v>5</v>
      </c>
      <c r="U58" s="28" t="str">
        <f t="shared" si="3"/>
        <v>N.A.</v>
      </c>
      <c r="V58" s="21" t="str">
        <f t="shared" si="4"/>
        <v>N.A.</v>
      </c>
      <c r="W58" s="21" t="str">
        <f t="shared" si="5"/>
        <v>N.A.</v>
      </c>
      <c r="X58" s="21" t="str">
        <f t="shared" si="5"/>
        <v>N.A.</v>
      </c>
    </row>
    <row r="59" spans="1:25" ht="14.25" x14ac:dyDescent="0.15">
      <c r="A59" s="580"/>
      <c r="B59" s="587"/>
      <c r="C59" s="96" t="s">
        <v>34</v>
      </c>
      <c r="D59" s="586"/>
      <c r="E59" s="109" t="s">
        <v>43</v>
      </c>
      <c r="F59" s="109" t="s">
        <v>43</v>
      </c>
      <c r="G59" s="109" t="s">
        <v>43</v>
      </c>
      <c r="H59" s="109" t="s">
        <v>43</v>
      </c>
      <c r="I59" s="109" t="s">
        <v>43</v>
      </c>
      <c r="J59" s="109" t="s">
        <v>43</v>
      </c>
      <c r="K59" s="109">
        <v>384.72359999999998</v>
      </c>
      <c r="L59" s="78">
        <v>544.20280000000002</v>
      </c>
      <c r="M59" s="78">
        <v>650.58630000000005</v>
      </c>
      <c r="N59" s="79">
        <v>842.81150000000002</v>
      </c>
      <c r="O59" s="110">
        <v>918.57129999999995</v>
      </c>
      <c r="P59" s="27">
        <v>730.56910000000005</v>
      </c>
      <c r="Q59" s="28">
        <v>873.88930000000005</v>
      </c>
      <c r="R59" s="28" t="s">
        <v>5</v>
      </c>
      <c r="S59" s="28" t="s">
        <v>5</v>
      </c>
      <c r="T59" s="28" t="s">
        <v>5</v>
      </c>
      <c r="U59" s="28" t="str">
        <f t="shared" si="3"/>
        <v>N.A.</v>
      </c>
      <c r="V59" s="21" t="str">
        <f t="shared" si="4"/>
        <v>N.A.</v>
      </c>
      <c r="W59" s="21" t="str">
        <f t="shared" si="5"/>
        <v>N.A.</v>
      </c>
      <c r="X59" s="21" t="str">
        <f t="shared" si="5"/>
        <v>N.A.</v>
      </c>
    </row>
    <row r="60" spans="1:25" ht="14.25" x14ac:dyDescent="0.15">
      <c r="A60" s="580"/>
      <c r="B60" s="593" t="s">
        <v>8</v>
      </c>
      <c r="C60" s="100" t="s">
        <v>21</v>
      </c>
      <c r="D60" s="584" t="s">
        <v>44</v>
      </c>
      <c r="E60" s="19">
        <v>586.9</v>
      </c>
      <c r="F60" s="19">
        <v>679.7</v>
      </c>
      <c r="G60" s="19">
        <v>808</v>
      </c>
      <c r="H60" s="19">
        <v>969</v>
      </c>
      <c r="I60" s="19">
        <v>1171.5999999999999</v>
      </c>
      <c r="J60" s="19">
        <v>1741.1</v>
      </c>
      <c r="K60" s="19">
        <v>2594.3415</v>
      </c>
      <c r="L60" s="20">
        <v>3651.364</v>
      </c>
      <c r="M60" s="71">
        <v>5038.9232000000002</v>
      </c>
      <c r="N60" s="19">
        <v>6411.5983999999999</v>
      </c>
      <c r="O60" s="42">
        <v>7870.3843999999999</v>
      </c>
      <c r="P60" s="43">
        <v>7441.71</v>
      </c>
      <c r="Q60" s="42">
        <v>9511.5370999999996</v>
      </c>
      <c r="R60" s="42">
        <v>9979.2999999999993</v>
      </c>
      <c r="S60" s="42">
        <v>11339.6</v>
      </c>
      <c r="T60" s="42">
        <v>12705.3</v>
      </c>
      <c r="U60" s="42">
        <v>13923.2</v>
      </c>
      <c r="V60" s="431">
        <v>13283.9</v>
      </c>
      <c r="W60" s="513">
        <v>13469.9</v>
      </c>
      <c r="X60" s="513">
        <v>11287.8</v>
      </c>
      <c r="Y60" s="452"/>
    </row>
    <row r="61" spans="1:25" ht="14.25" x14ac:dyDescent="0.15">
      <c r="A61" s="580"/>
      <c r="B61" s="594"/>
      <c r="C61" s="91" t="s">
        <v>23</v>
      </c>
      <c r="D61" s="585"/>
      <c r="E61" s="101" t="s">
        <v>45</v>
      </c>
      <c r="F61" s="101" t="s">
        <v>37</v>
      </c>
      <c r="G61" s="101" t="s">
        <v>36</v>
      </c>
      <c r="H61" s="101" t="s">
        <v>37</v>
      </c>
      <c r="I61" s="101" t="s">
        <v>37</v>
      </c>
      <c r="J61" s="101" t="s">
        <v>37</v>
      </c>
      <c r="K61" s="102">
        <v>2433.8995</v>
      </c>
      <c r="L61" s="103">
        <v>3450.5906</v>
      </c>
      <c r="M61" s="104">
        <v>4799.6597000000002</v>
      </c>
      <c r="N61" s="105">
        <v>6170.2280000000001</v>
      </c>
      <c r="O61" s="28">
        <v>7609.4717000000001</v>
      </c>
      <c r="P61" s="27">
        <v>7170.8719000000001</v>
      </c>
      <c r="Q61" s="28">
        <v>9224.8086000000003</v>
      </c>
      <c r="R61" s="28" t="s">
        <v>5</v>
      </c>
      <c r="S61" s="28" t="s">
        <v>5</v>
      </c>
      <c r="T61" s="28" t="s">
        <v>5</v>
      </c>
      <c r="U61" s="28" t="str">
        <f t="shared" ref="U61:U72" si="7">IF(T61="N.A.","N.A.","")</f>
        <v>N.A.</v>
      </c>
      <c r="V61" s="21" t="str">
        <f t="shared" ref="V61:V72" si="8">IF(T61="N.A.","N.A.","")</f>
        <v>N.A.</v>
      </c>
      <c r="W61" s="21" t="str">
        <f t="shared" ref="W61:X72" si="9">IF(U61="N.A.","N.A.","")</f>
        <v>N.A.</v>
      </c>
      <c r="X61" s="21" t="str">
        <f t="shared" si="9"/>
        <v>N.A.</v>
      </c>
    </row>
    <row r="62" spans="1:25" ht="14.25" x14ac:dyDescent="0.15">
      <c r="A62" s="580"/>
      <c r="B62" s="595"/>
      <c r="C62" s="106" t="s">
        <v>38</v>
      </c>
      <c r="D62" s="585"/>
      <c r="E62" s="93">
        <v>308.39999999999998</v>
      </c>
      <c r="F62" s="93">
        <v>373.5</v>
      </c>
      <c r="G62" s="93">
        <v>349.8</v>
      </c>
      <c r="H62" s="93">
        <v>416.4</v>
      </c>
      <c r="I62" s="93">
        <v>452.3</v>
      </c>
      <c r="J62" s="93">
        <v>892.3</v>
      </c>
      <c r="K62" s="93">
        <v>786.86080000000004</v>
      </c>
      <c r="L62" s="92">
        <v>999.04039999999998</v>
      </c>
      <c r="M62" s="75">
        <v>1273.2639999999999</v>
      </c>
      <c r="N62" s="75">
        <v>1766.8191999999999</v>
      </c>
      <c r="O62" s="28">
        <v>2213.9830999999999</v>
      </c>
      <c r="P62" s="27">
        <v>1650.4809</v>
      </c>
      <c r="Q62" s="28">
        <v>2044.2234000000001</v>
      </c>
      <c r="R62" s="28" t="s">
        <v>5</v>
      </c>
      <c r="S62" s="28" t="s">
        <v>5</v>
      </c>
      <c r="T62" s="28" t="s">
        <v>5</v>
      </c>
      <c r="U62" s="28" t="str">
        <f t="shared" si="7"/>
        <v>N.A.</v>
      </c>
      <c r="V62" s="21" t="str">
        <f t="shared" si="8"/>
        <v>N.A.</v>
      </c>
      <c r="W62" s="21" t="str">
        <f t="shared" si="9"/>
        <v>N.A.</v>
      </c>
      <c r="X62" s="21" t="str">
        <f t="shared" si="9"/>
        <v>N.A.</v>
      </c>
    </row>
    <row r="63" spans="1:25" ht="14.25" x14ac:dyDescent="0.15">
      <c r="A63" s="580"/>
      <c r="B63" s="595"/>
      <c r="C63" s="106" t="s">
        <v>39</v>
      </c>
      <c r="D63" s="585"/>
      <c r="E63" s="93">
        <v>43.5</v>
      </c>
      <c r="F63" s="93">
        <v>26.2</v>
      </c>
      <c r="G63" s="93">
        <v>25.8</v>
      </c>
      <c r="H63" s="93">
        <v>32.1</v>
      </c>
      <c r="I63" s="93">
        <v>51.8</v>
      </c>
      <c r="J63" s="93">
        <v>85.4</v>
      </c>
      <c r="K63" s="93">
        <v>23.756499999999999</v>
      </c>
      <c r="L63" s="92">
        <v>38.668700000000001</v>
      </c>
      <c r="M63" s="75">
        <v>52.044400000000003</v>
      </c>
      <c r="N63" s="75">
        <v>58.553199999999997</v>
      </c>
      <c r="O63" s="28">
        <v>65.249200000000002</v>
      </c>
      <c r="P63" s="27">
        <v>44.2102</v>
      </c>
      <c r="Q63" s="28">
        <v>61.082099999999997</v>
      </c>
      <c r="R63" s="28" t="s">
        <v>5</v>
      </c>
      <c r="S63" s="28" t="s">
        <v>5</v>
      </c>
      <c r="T63" s="28" t="s">
        <v>5</v>
      </c>
      <c r="U63" s="28" t="str">
        <f t="shared" si="7"/>
        <v>N.A.</v>
      </c>
      <c r="V63" s="21" t="str">
        <f t="shared" si="8"/>
        <v>N.A.</v>
      </c>
      <c r="W63" s="21" t="str">
        <f t="shared" si="9"/>
        <v>N.A.</v>
      </c>
      <c r="X63" s="21" t="str">
        <f t="shared" si="9"/>
        <v>N.A.</v>
      </c>
    </row>
    <row r="64" spans="1:25" ht="14.25" x14ac:dyDescent="0.15">
      <c r="A64" s="580"/>
      <c r="B64" s="595"/>
      <c r="C64" s="91" t="s">
        <v>26</v>
      </c>
      <c r="D64" s="585"/>
      <c r="E64" s="101" t="s">
        <v>36</v>
      </c>
      <c r="F64" s="101" t="s">
        <v>37</v>
      </c>
      <c r="G64" s="101" t="s">
        <v>37</v>
      </c>
      <c r="H64" s="101" t="s">
        <v>37</v>
      </c>
      <c r="I64" s="101" t="s">
        <v>37</v>
      </c>
      <c r="J64" s="101" t="s">
        <v>37</v>
      </c>
      <c r="K64" s="93">
        <v>11.8378</v>
      </c>
      <c r="L64" s="92">
        <v>10.5487</v>
      </c>
      <c r="M64" s="75">
        <v>27.2591</v>
      </c>
      <c r="N64" s="75">
        <v>19.611899999999999</v>
      </c>
      <c r="O64" s="28">
        <v>24.511399999999998</v>
      </c>
      <c r="P64" s="27">
        <v>17.3979</v>
      </c>
      <c r="Q64" s="28">
        <v>17.858899999999998</v>
      </c>
      <c r="R64" s="28" t="s">
        <v>5</v>
      </c>
      <c r="S64" s="28" t="s">
        <v>5</v>
      </c>
      <c r="T64" s="28" t="s">
        <v>5</v>
      </c>
      <c r="U64" s="28" t="str">
        <f t="shared" si="7"/>
        <v>N.A.</v>
      </c>
      <c r="V64" s="21" t="str">
        <f t="shared" si="8"/>
        <v>N.A.</v>
      </c>
      <c r="W64" s="21" t="str">
        <f t="shared" si="9"/>
        <v>N.A.</v>
      </c>
      <c r="X64" s="21" t="str">
        <f t="shared" si="9"/>
        <v>N.A.</v>
      </c>
    </row>
    <row r="65" spans="1:25" ht="14.25" x14ac:dyDescent="0.15">
      <c r="A65" s="580"/>
      <c r="B65" s="595"/>
      <c r="C65" s="91" t="s">
        <v>27</v>
      </c>
      <c r="D65" s="585"/>
      <c r="E65" s="101" t="s">
        <v>37</v>
      </c>
      <c r="F65" s="101" t="s">
        <v>37</v>
      </c>
      <c r="G65" s="101" t="s">
        <v>37</v>
      </c>
      <c r="H65" s="101" t="s">
        <v>37</v>
      </c>
      <c r="I65" s="101" t="s">
        <v>37</v>
      </c>
      <c r="J65" s="101" t="s">
        <v>37</v>
      </c>
      <c r="K65" s="93">
        <v>6.0407999999999999</v>
      </c>
      <c r="L65" s="92">
        <v>6.5810000000000004</v>
      </c>
      <c r="M65" s="75">
        <v>6.5568</v>
      </c>
      <c r="N65" s="75">
        <v>3.9859</v>
      </c>
      <c r="O65" s="28">
        <v>8.4292999999999996</v>
      </c>
      <c r="P65" s="27">
        <v>11.0357</v>
      </c>
      <c r="Q65" s="28">
        <v>15.798400000000001</v>
      </c>
      <c r="R65" s="28" t="s">
        <v>5</v>
      </c>
      <c r="S65" s="28" t="s">
        <v>5</v>
      </c>
      <c r="T65" s="28" t="s">
        <v>5</v>
      </c>
      <c r="U65" s="28" t="str">
        <f t="shared" si="7"/>
        <v>N.A.</v>
      </c>
      <c r="V65" s="21" t="str">
        <f t="shared" si="8"/>
        <v>N.A.</v>
      </c>
      <c r="W65" s="21" t="str">
        <f t="shared" si="9"/>
        <v>N.A.</v>
      </c>
      <c r="X65" s="21" t="str">
        <f t="shared" si="9"/>
        <v>N.A.</v>
      </c>
    </row>
    <row r="66" spans="1:25" ht="14.25" x14ac:dyDescent="0.15">
      <c r="A66" s="580"/>
      <c r="B66" s="595"/>
      <c r="C66" s="91" t="s">
        <v>28</v>
      </c>
      <c r="D66" s="585"/>
      <c r="E66" s="101" t="s">
        <v>37</v>
      </c>
      <c r="F66" s="101" t="s">
        <v>37</v>
      </c>
      <c r="G66" s="101" t="s">
        <v>37</v>
      </c>
      <c r="H66" s="101" t="s">
        <v>37</v>
      </c>
      <c r="I66" s="101" t="s">
        <v>37</v>
      </c>
      <c r="J66" s="101" t="s">
        <v>37</v>
      </c>
      <c r="K66" s="93">
        <v>768.68290000000002</v>
      </c>
      <c r="L66" s="92">
        <v>1159.7065</v>
      </c>
      <c r="M66" s="75">
        <v>1782.4122</v>
      </c>
      <c r="N66" s="75">
        <v>2359.8481000000002</v>
      </c>
      <c r="O66" s="28">
        <v>2895.3544000000002</v>
      </c>
      <c r="P66" s="27">
        <v>2718.4605999999999</v>
      </c>
      <c r="Q66" s="28">
        <v>3591.4713999999999</v>
      </c>
      <c r="R66" s="28" t="s">
        <v>5</v>
      </c>
      <c r="S66" s="28" t="s">
        <v>5</v>
      </c>
      <c r="T66" s="28" t="s">
        <v>5</v>
      </c>
      <c r="U66" s="28" t="str">
        <f t="shared" si="7"/>
        <v>N.A.</v>
      </c>
      <c r="V66" s="21" t="str">
        <f t="shared" si="8"/>
        <v>N.A.</v>
      </c>
      <c r="W66" s="21" t="str">
        <f t="shared" si="9"/>
        <v>N.A.</v>
      </c>
      <c r="X66" s="21" t="str">
        <f t="shared" si="9"/>
        <v>N.A.</v>
      </c>
    </row>
    <row r="67" spans="1:25" ht="14.25" x14ac:dyDescent="0.15">
      <c r="A67" s="580"/>
      <c r="B67" s="595"/>
      <c r="C67" s="91" t="s">
        <v>29</v>
      </c>
      <c r="D67" s="585"/>
      <c r="E67" s="101" t="s">
        <v>37</v>
      </c>
      <c r="F67" s="101" t="s">
        <v>37</v>
      </c>
      <c r="G67" s="101" t="s">
        <v>37</v>
      </c>
      <c r="H67" s="101" t="s">
        <v>37</v>
      </c>
      <c r="I67" s="101" t="s">
        <v>37</v>
      </c>
      <c r="J67" s="101" t="s">
        <v>36</v>
      </c>
      <c r="K67" s="93">
        <v>270.916</v>
      </c>
      <c r="L67" s="92">
        <v>327.38260000000002</v>
      </c>
      <c r="M67" s="75">
        <v>374.88380000000001</v>
      </c>
      <c r="N67" s="75">
        <v>442.35329999999999</v>
      </c>
      <c r="O67" s="28">
        <v>433.72899999999998</v>
      </c>
      <c r="P67" s="27">
        <v>449.14589999999998</v>
      </c>
      <c r="Q67" s="28">
        <v>579.07740000000001</v>
      </c>
      <c r="R67" s="28" t="s">
        <v>5</v>
      </c>
      <c r="S67" s="28" t="s">
        <v>5</v>
      </c>
      <c r="T67" s="28" t="s">
        <v>5</v>
      </c>
      <c r="U67" s="28" t="str">
        <f t="shared" si="7"/>
        <v>N.A.</v>
      </c>
      <c r="V67" s="21" t="str">
        <f t="shared" si="8"/>
        <v>N.A.</v>
      </c>
      <c r="W67" s="21" t="str">
        <f t="shared" si="9"/>
        <v>N.A.</v>
      </c>
      <c r="X67" s="21" t="str">
        <f t="shared" si="9"/>
        <v>N.A.</v>
      </c>
    </row>
    <row r="68" spans="1:25" ht="14.25" x14ac:dyDescent="0.15">
      <c r="A68" s="580"/>
      <c r="B68" s="595"/>
      <c r="C68" s="91" t="s">
        <v>30</v>
      </c>
      <c r="D68" s="585"/>
      <c r="E68" s="101" t="s">
        <v>36</v>
      </c>
      <c r="F68" s="101" t="s">
        <v>37</v>
      </c>
      <c r="G68" s="101" t="s">
        <v>37</v>
      </c>
      <c r="H68" s="101" t="s">
        <v>36</v>
      </c>
      <c r="I68" s="101" t="s">
        <v>36</v>
      </c>
      <c r="J68" s="101" t="s">
        <v>37</v>
      </c>
      <c r="K68" s="93">
        <v>392.30040000000002</v>
      </c>
      <c r="L68" s="92">
        <v>719.92340000000002</v>
      </c>
      <c r="M68" s="75">
        <v>993.72199999999998</v>
      </c>
      <c r="N68" s="75">
        <v>1230.2665</v>
      </c>
      <c r="O68" s="28">
        <v>1584.3100999999999</v>
      </c>
      <c r="P68" s="27">
        <v>1805.4855</v>
      </c>
      <c r="Q68" s="28">
        <v>2045.2085</v>
      </c>
      <c r="R68" s="28" t="s">
        <v>5</v>
      </c>
      <c r="S68" s="28" t="s">
        <v>5</v>
      </c>
      <c r="T68" s="28" t="s">
        <v>5</v>
      </c>
      <c r="U68" s="28" t="str">
        <f t="shared" si="7"/>
        <v>N.A.</v>
      </c>
      <c r="V68" s="21" t="str">
        <f t="shared" si="8"/>
        <v>N.A.</v>
      </c>
      <c r="W68" s="21" t="str">
        <f t="shared" si="9"/>
        <v>N.A.</v>
      </c>
      <c r="X68" s="21" t="str">
        <f t="shared" si="9"/>
        <v>N.A.</v>
      </c>
    </row>
    <row r="69" spans="1:25" ht="14.25" x14ac:dyDescent="0.15">
      <c r="A69" s="580"/>
      <c r="B69" s="595"/>
      <c r="C69" s="106" t="s">
        <v>46</v>
      </c>
      <c r="D69" s="585"/>
      <c r="E69" s="93">
        <v>52.1</v>
      </c>
      <c r="F69" s="93">
        <v>70.8</v>
      </c>
      <c r="G69" s="93">
        <v>79.2</v>
      </c>
      <c r="H69" s="93">
        <v>87.4</v>
      </c>
      <c r="I69" s="93">
        <v>87.4</v>
      </c>
      <c r="J69" s="93">
        <v>117.8</v>
      </c>
      <c r="K69" s="93">
        <v>111.34229999999999</v>
      </c>
      <c r="L69" s="92">
        <v>148.1343</v>
      </c>
      <c r="M69" s="75">
        <v>177.06299999999999</v>
      </c>
      <c r="N69" s="75">
        <v>195.185</v>
      </c>
      <c r="O69" s="28">
        <v>227.22569999999999</v>
      </c>
      <c r="P69" s="27">
        <v>281.30739999999997</v>
      </c>
      <c r="Q69" s="28">
        <v>367.01369999999997</v>
      </c>
      <c r="R69" s="28" t="s">
        <v>5</v>
      </c>
      <c r="S69" s="28" t="s">
        <v>5</v>
      </c>
      <c r="T69" s="28" t="s">
        <v>5</v>
      </c>
      <c r="U69" s="28" t="str">
        <f t="shared" si="7"/>
        <v>N.A.</v>
      </c>
      <c r="V69" s="21" t="str">
        <f t="shared" si="8"/>
        <v>N.A.</v>
      </c>
      <c r="W69" s="21" t="str">
        <f t="shared" si="9"/>
        <v>N.A.</v>
      </c>
      <c r="X69" s="21" t="str">
        <f t="shared" si="9"/>
        <v>N.A.</v>
      </c>
    </row>
    <row r="70" spans="1:25" ht="14.25" x14ac:dyDescent="0.15">
      <c r="A70" s="580"/>
      <c r="B70" s="595"/>
      <c r="C70" s="111" t="s">
        <v>47</v>
      </c>
      <c r="D70" s="585"/>
      <c r="E70" s="112">
        <f t="shared" ref="E70:J70" si="10">E60-E62-E63-E69</f>
        <v>182.9</v>
      </c>
      <c r="F70" s="93">
        <f t="shared" si="10"/>
        <v>209.20000000000005</v>
      </c>
      <c r="G70" s="93">
        <f t="shared" si="10"/>
        <v>353.2</v>
      </c>
      <c r="H70" s="112">
        <f t="shared" si="10"/>
        <v>433.1</v>
      </c>
      <c r="I70" s="112">
        <f t="shared" si="10"/>
        <v>580.1</v>
      </c>
      <c r="J70" s="112">
        <f t="shared" si="10"/>
        <v>645.6</v>
      </c>
      <c r="K70" s="95">
        <v>62.161999999999999</v>
      </c>
      <c r="L70" s="107">
        <v>40.604999999999997</v>
      </c>
      <c r="M70" s="108">
        <v>112.45440000000001</v>
      </c>
      <c r="N70" s="93">
        <v>93.604900000000001</v>
      </c>
      <c r="O70" s="28">
        <v>156.67949999999999</v>
      </c>
      <c r="P70" s="27">
        <v>193.34780000000001</v>
      </c>
      <c r="Q70" s="28">
        <v>503.07479999999998</v>
      </c>
      <c r="R70" s="28" t="s">
        <v>5</v>
      </c>
      <c r="S70" s="28" t="s">
        <v>5</v>
      </c>
      <c r="T70" s="28" t="s">
        <v>5</v>
      </c>
      <c r="U70" s="28" t="str">
        <f t="shared" si="7"/>
        <v>N.A.</v>
      </c>
      <c r="V70" s="21" t="str">
        <f t="shared" si="8"/>
        <v>N.A.</v>
      </c>
      <c r="W70" s="21" t="str">
        <f t="shared" si="9"/>
        <v>N.A.</v>
      </c>
      <c r="X70" s="21" t="str">
        <f t="shared" si="9"/>
        <v>N.A.</v>
      </c>
    </row>
    <row r="71" spans="1:25" ht="14.25" x14ac:dyDescent="0.15">
      <c r="A71" s="580"/>
      <c r="B71" s="595"/>
      <c r="C71" s="111" t="s">
        <v>33</v>
      </c>
      <c r="D71" s="585"/>
      <c r="E71" s="95" t="s">
        <v>43</v>
      </c>
      <c r="F71" s="95" t="s">
        <v>43</v>
      </c>
      <c r="G71" s="95" t="s">
        <v>43</v>
      </c>
      <c r="H71" s="95" t="s">
        <v>43</v>
      </c>
      <c r="I71" s="95" t="s">
        <v>43</v>
      </c>
      <c r="J71" s="95" t="s">
        <v>43</v>
      </c>
      <c r="K71" s="95">
        <v>69.427999999999997</v>
      </c>
      <c r="L71" s="107">
        <v>64.625799999999998</v>
      </c>
      <c r="M71" s="93">
        <v>75.092799999999997</v>
      </c>
      <c r="N71" s="104">
        <v>81.531099999999995</v>
      </c>
      <c r="O71" s="28">
        <v>106.9315</v>
      </c>
      <c r="P71" s="27">
        <v>126.7426</v>
      </c>
      <c r="Q71" s="28">
        <v>121.4012</v>
      </c>
      <c r="R71" s="28" t="s">
        <v>5</v>
      </c>
      <c r="S71" s="28" t="s">
        <v>5</v>
      </c>
      <c r="T71" s="28" t="s">
        <v>5</v>
      </c>
      <c r="U71" s="28" t="str">
        <f t="shared" si="7"/>
        <v>N.A.</v>
      </c>
      <c r="V71" s="21" t="str">
        <f t="shared" si="8"/>
        <v>N.A.</v>
      </c>
      <c r="W71" s="21" t="str">
        <f t="shared" si="9"/>
        <v>N.A.</v>
      </c>
      <c r="X71" s="21" t="str">
        <f t="shared" si="9"/>
        <v>N.A.</v>
      </c>
    </row>
    <row r="72" spans="1:25" ht="14.25" x14ac:dyDescent="0.15">
      <c r="A72" s="580"/>
      <c r="B72" s="596"/>
      <c r="C72" s="113" t="s">
        <v>34</v>
      </c>
      <c r="D72" s="586"/>
      <c r="E72" s="109" t="s">
        <v>43</v>
      </c>
      <c r="F72" s="109" t="s">
        <v>43</v>
      </c>
      <c r="G72" s="109" t="s">
        <v>43</v>
      </c>
      <c r="H72" s="109" t="s">
        <v>43</v>
      </c>
      <c r="I72" s="109" t="s">
        <v>43</v>
      </c>
      <c r="J72" s="109" t="s">
        <v>43</v>
      </c>
      <c r="K72" s="109">
        <v>91.013999999999996</v>
      </c>
      <c r="L72" s="78">
        <v>136.14760000000001</v>
      </c>
      <c r="M72" s="78">
        <v>164.17070000000001</v>
      </c>
      <c r="N72" s="79">
        <v>159.83930000000001</v>
      </c>
      <c r="O72" s="99">
        <v>153.9812</v>
      </c>
      <c r="P72" s="98">
        <v>144.09549999999999</v>
      </c>
      <c r="Q72" s="99">
        <v>165.32730000000001</v>
      </c>
      <c r="R72" s="99" t="s">
        <v>5</v>
      </c>
      <c r="S72" s="99" t="s">
        <v>5</v>
      </c>
      <c r="T72" s="99" t="s">
        <v>5</v>
      </c>
      <c r="U72" s="99" t="str">
        <f t="shared" si="7"/>
        <v>N.A.</v>
      </c>
      <c r="V72" s="442" t="str">
        <f t="shared" si="8"/>
        <v>N.A.</v>
      </c>
      <c r="W72" s="442" t="str">
        <f t="shared" si="9"/>
        <v>N.A.</v>
      </c>
      <c r="X72" s="442" t="str">
        <f t="shared" si="9"/>
        <v>N.A.</v>
      </c>
    </row>
    <row r="73" spans="1:25" ht="14.25" x14ac:dyDescent="0.15">
      <c r="A73" s="580"/>
      <c r="B73" s="559" t="s">
        <v>9</v>
      </c>
      <c r="C73" s="115" t="s">
        <v>21</v>
      </c>
      <c r="D73" s="584" t="s">
        <v>48</v>
      </c>
      <c r="E73" s="102">
        <v>859.2</v>
      </c>
      <c r="F73" s="102">
        <v>973</v>
      </c>
      <c r="G73" s="116">
        <v>1056</v>
      </c>
      <c r="H73" s="102">
        <v>1191</v>
      </c>
      <c r="I73" s="102">
        <v>1465</v>
      </c>
      <c r="J73" s="102">
        <v>1737.3</v>
      </c>
      <c r="K73" s="19">
        <v>2235.9967999999999</v>
      </c>
      <c r="L73" s="20">
        <v>2833.4992999999999</v>
      </c>
      <c r="M73" s="71">
        <v>3655.9650000000001</v>
      </c>
      <c r="N73" s="19">
        <v>5028.8297000000002</v>
      </c>
      <c r="O73" s="117">
        <v>6812.5591000000004</v>
      </c>
      <c r="P73" s="118">
        <v>7475.3845000000001</v>
      </c>
      <c r="Q73" s="117">
        <v>9694.7461000000003</v>
      </c>
      <c r="R73" s="117">
        <v>11453.1</v>
      </c>
      <c r="S73" s="117">
        <v>9829</v>
      </c>
      <c r="T73" s="117">
        <v>10182.9</v>
      </c>
      <c r="U73" s="117">
        <v>10648.3</v>
      </c>
      <c r="V73" s="443">
        <v>11292</v>
      </c>
      <c r="W73" s="524">
        <v>10761.3</v>
      </c>
      <c r="X73" s="524">
        <v>11439.3</v>
      </c>
      <c r="Y73" s="452"/>
    </row>
    <row r="74" spans="1:25" ht="14.25" x14ac:dyDescent="0.15">
      <c r="A74" s="580"/>
      <c r="B74" s="576"/>
      <c r="C74" s="91" t="s">
        <v>23</v>
      </c>
      <c r="D74" s="585"/>
      <c r="E74" s="101" t="s">
        <v>37</v>
      </c>
      <c r="F74" s="101" t="s">
        <v>45</v>
      </c>
      <c r="G74" s="101" t="s">
        <v>45</v>
      </c>
      <c r="H74" s="101" t="s">
        <v>37</v>
      </c>
      <c r="I74" s="101" t="s">
        <v>36</v>
      </c>
      <c r="J74" s="101" t="s">
        <v>45</v>
      </c>
      <c r="K74" s="102">
        <v>2168.2073999999998</v>
      </c>
      <c r="L74" s="103">
        <v>2755.4427999999998</v>
      </c>
      <c r="M74" s="104">
        <v>3555.0313000000001</v>
      </c>
      <c r="N74" s="105">
        <v>4891.9387999999999</v>
      </c>
      <c r="O74" s="28">
        <v>6648.4772000000003</v>
      </c>
      <c r="P74" s="34">
        <v>7327.6207000000004</v>
      </c>
      <c r="Q74" s="28">
        <v>9532.2471000000005</v>
      </c>
      <c r="R74" s="28" t="s">
        <v>5</v>
      </c>
      <c r="S74" s="28" t="s">
        <v>5</v>
      </c>
      <c r="T74" s="28" t="s">
        <v>5</v>
      </c>
      <c r="U74" s="28" t="str">
        <f t="shared" ref="U74:U85" si="11">IF(T74="N.A.","N.A.","")</f>
        <v>N.A.</v>
      </c>
      <c r="V74" s="21" t="str">
        <f t="shared" ref="V74:V85" si="12">IF(T74="N.A.","N.A.","")</f>
        <v>N.A.</v>
      </c>
      <c r="W74" s="21" t="str">
        <f t="shared" ref="W74:X85" si="13">IF(U74="N.A.","N.A.","")</f>
        <v>N.A.</v>
      </c>
      <c r="X74" s="21" t="str">
        <f t="shared" si="13"/>
        <v>N.A.</v>
      </c>
    </row>
    <row r="75" spans="1:25" ht="14.25" x14ac:dyDescent="0.15">
      <c r="A75" s="580"/>
      <c r="B75" s="567"/>
      <c r="C75" s="106" t="s">
        <v>49</v>
      </c>
      <c r="D75" s="585"/>
      <c r="E75" s="93">
        <v>449.8</v>
      </c>
      <c r="F75" s="93">
        <v>524.70000000000005</v>
      </c>
      <c r="G75" s="112">
        <v>531.20000000000005</v>
      </c>
      <c r="H75" s="93">
        <v>563</v>
      </c>
      <c r="I75" s="93">
        <v>610</v>
      </c>
      <c r="J75" s="93">
        <v>755</v>
      </c>
      <c r="K75" s="93">
        <v>915.7971</v>
      </c>
      <c r="L75" s="92">
        <v>1153.0017</v>
      </c>
      <c r="M75" s="75">
        <v>1528.3427999999999</v>
      </c>
      <c r="N75" s="75">
        <v>2062.4052999999999</v>
      </c>
      <c r="O75" s="28">
        <v>2736.9124999999999</v>
      </c>
      <c r="P75" s="34">
        <v>2831.5493000000001</v>
      </c>
      <c r="Q75" s="28">
        <v>3126.4412000000002</v>
      </c>
      <c r="R75" s="28" t="s">
        <v>5</v>
      </c>
      <c r="S75" s="28" t="s">
        <v>5</v>
      </c>
      <c r="T75" s="28" t="s">
        <v>5</v>
      </c>
      <c r="U75" s="28" t="str">
        <f t="shared" si="11"/>
        <v>N.A.</v>
      </c>
      <c r="V75" s="21" t="str">
        <f t="shared" si="12"/>
        <v>N.A.</v>
      </c>
      <c r="W75" s="21" t="str">
        <f t="shared" si="13"/>
        <v>N.A.</v>
      </c>
      <c r="X75" s="21" t="str">
        <f t="shared" si="13"/>
        <v>N.A.</v>
      </c>
    </row>
    <row r="76" spans="1:25" ht="14.25" x14ac:dyDescent="0.15">
      <c r="A76" s="580"/>
      <c r="B76" s="567"/>
      <c r="C76" s="106" t="s">
        <v>50</v>
      </c>
      <c r="D76" s="585"/>
      <c r="E76" s="93">
        <v>35.9</v>
      </c>
      <c r="F76" s="93">
        <v>42.1</v>
      </c>
      <c r="G76" s="112">
        <v>47.7</v>
      </c>
      <c r="H76" s="93">
        <v>49.9</v>
      </c>
      <c r="I76" s="93">
        <v>56</v>
      </c>
      <c r="J76" s="93">
        <v>21</v>
      </c>
      <c r="K76" s="93">
        <v>6.4431000000000003</v>
      </c>
      <c r="L76" s="92">
        <v>20.584700000000002</v>
      </c>
      <c r="M76" s="75">
        <v>28.047999999999998</v>
      </c>
      <c r="N76" s="75">
        <v>66.339200000000005</v>
      </c>
      <c r="O76" s="28">
        <v>46.637500000000003</v>
      </c>
      <c r="P76" s="34">
        <v>57.8962</v>
      </c>
      <c r="Q76" s="28">
        <v>77.880200000000002</v>
      </c>
      <c r="R76" s="28" t="s">
        <v>5</v>
      </c>
      <c r="S76" s="28" t="s">
        <v>5</v>
      </c>
      <c r="T76" s="28" t="s">
        <v>5</v>
      </c>
      <c r="U76" s="28" t="str">
        <f t="shared" si="11"/>
        <v>N.A.</v>
      </c>
      <c r="V76" s="21" t="str">
        <f t="shared" si="12"/>
        <v>N.A.</v>
      </c>
      <c r="W76" s="21" t="str">
        <f t="shared" si="13"/>
        <v>N.A.</v>
      </c>
      <c r="X76" s="21" t="str">
        <f t="shared" si="13"/>
        <v>N.A.</v>
      </c>
    </row>
    <row r="77" spans="1:25" ht="14.25" x14ac:dyDescent="0.15">
      <c r="A77" s="580"/>
      <c r="B77" s="567"/>
      <c r="C77" s="91" t="s">
        <v>26</v>
      </c>
      <c r="D77" s="585"/>
      <c r="E77" s="101" t="s">
        <v>37</v>
      </c>
      <c r="F77" s="101" t="s">
        <v>37</v>
      </c>
      <c r="G77" s="101" t="s">
        <v>37</v>
      </c>
      <c r="H77" s="101" t="s">
        <v>36</v>
      </c>
      <c r="I77" s="101" t="s">
        <v>37</v>
      </c>
      <c r="J77" s="101" t="s">
        <v>37</v>
      </c>
      <c r="K77" s="93">
        <v>5.2618999999999998</v>
      </c>
      <c r="L77" s="92">
        <v>9.4537999999999993</v>
      </c>
      <c r="M77" s="75">
        <v>9.5816999999999997</v>
      </c>
      <c r="N77" s="75">
        <v>17.657399999999999</v>
      </c>
      <c r="O77" s="28">
        <v>19.643899999999999</v>
      </c>
      <c r="P77" s="34">
        <v>34.271500000000003</v>
      </c>
      <c r="Q77" s="28">
        <v>26.382000000000001</v>
      </c>
      <c r="R77" s="28" t="s">
        <v>5</v>
      </c>
      <c r="S77" s="28" t="s">
        <v>5</v>
      </c>
      <c r="T77" s="28" t="s">
        <v>5</v>
      </c>
      <c r="U77" s="28" t="str">
        <f t="shared" si="11"/>
        <v>N.A.</v>
      </c>
      <c r="V77" s="21" t="str">
        <f t="shared" si="12"/>
        <v>N.A.</v>
      </c>
      <c r="W77" s="21" t="str">
        <f t="shared" si="13"/>
        <v>N.A.</v>
      </c>
      <c r="X77" s="21" t="str">
        <f t="shared" si="13"/>
        <v>N.A.</v>
      </c>
    </row>
    <row r="78" spans="1:25" ht="14.25" x14ac:dyDescent="0.15">
      <c r="A78" s="580"/>
      <c r="B78" s="567"/>
      <c r="C78" s="91" t="s">
        <v>27</v>
      </c>
      <c r="D78" s="585"/>
      <c r="E78" s="101" t="s">
        <v>37</v>
      </c>
      <c r="F78" s="101" t="s">
        <v>37</v>
      </c>
      <c r="G78" s="101" t="s">
        <v>37</v>
      </c>
      <c r="H78" s="101" t="s">
        <v>36</v>
      </c>
      <c r="I78" s="101" t="s">
        <v>36</v>
      </c>
      <c r="J78" s="101" t="s">
        <v>37</v>
      </c>
      <c r="K78" s="93">
        <v>3.6936</v>
      </c>
      <c r="L78" s="92">
        <v>1.3589</v>
      </c>
      <c r="M78" s="75">
        <v>1.8733</v>
      </c>
      <c r="N78" s="75">
        <v>1.6767000000000001</v>
      </c>
      <c r="O78" s="28">
        <v>5.9161999999999999</v>
      </c>
      <c r="P78" s="34">
        <v>23.6797</v>
      </c>
      <c r="Q78" s="28">
        <v>40.005000000000003</v>
      </c>
      <c r="R78" s="28" t="s">
        <v>5</v>
      </c>
      <c r="S78" s="28" t="s">
        <v>5</v>
      </c>
      <c r="T78" s="28" t="s">
        <v>5</v>
      </c>
      <c r="U78" s="28" t="str">
        <f t="shared" si="11"/>
        <v>N.A.</v>
      </c>
      <c r="V78" s="21" t="str">
        <f t="shared" si="12"/>
        <v>N.A.</v>
      </c>
      <c r="W78" s="21" t="str">
        <f t="shared" si="13"/>
        <v>N.A.</v>
      </c>
      <c r="X78" s="21" t="str">
        <f t="shared" si="13"/>
        <v>N.A.</v>
      </c>
    </row>
    <row r="79" spans="1:25" ht="14.25" x14ac:dyDescent="0.15">
      <c r="A79" s="580"/>
      <c r="B79" s="567"/>
      <c r="C79" s="91" t="s">
        <v>28</v>
      </c>
      <c r="D79" s="585"/>
      <c r="E79" s="101" t="s">
        <v>37</v>
      </c>
      <c r="F79" s="101" t="s">
        <v>37</v>
      </c>
      <c r="G79" s="101" t="s">
        <v>36</v>
      </c>
      <c r="H79" s="101" t="s">
        <v>37</v>
      </c>
      <c r="I79" s="101" t="s">
        <v>36</v>
      </c>
      <c r="J79" s="101" t="s">
        <v>37</v>
      </c>
      <c r="K79" s="93">
        <v>460.10289999999998</v>
      </c>
      <c r="L79" s="92">
        <v>544.11249999999995</v>
      </c>
      <c r="M79" s="75">
        <v>750.81700000000001</v>
      </c>
      <c r="N79" s="75">
        <v>1165.5956000000001</v>
      </c>
      <c r="O79" s="28">
        <v>1759.2267999999999</v>
      </c>
      <c r="P79" s="34">
        <v>2107.1158999999998</v>
      </c>
      <c r="Q79" s="28">
        <v>2941.8746999999998</v>
      </c>
      <c r="R79" s="28" t="s">
        <v>5</v>
      </c>
      <c r="S79" s="28" t="s">
        <v>5</v>
      </c>
      <c r="T79" s="28" t="s">
        <v>5</v>
      </c>
      <c r="U79" s="28" t="str">
        <f t="shared" si="11"/>
        <v>N.A.</v>
      </c>
      <c r="V79" s="21" t="str">
        <f t="shared" si="12"/>
        <v>N.A.</v>
      </c>
      <c r="W79" s="21" t="str">
        <f t="shared" si="13"/>
        <v>N.A.</v>
      </c>
      <c r="X79" s="21" t="str">
        <f t="shared" si="13"/>
        <v>N.A.</v>
      </c>
    </row>
    <row r="80" spans="1:25" ht="14.25" x14ac:dyDescent="0.15">
      <c r="A80" s="580"/>
      <c r="B80" s="567"/>
      <c r="C80" s="91" t="s">
        <v>29</v>
      </c>
      <c r="D80" s="585"/>
      <c r="E80" s="101" t="s">
        <v>37</v>
      </c>
      <c r="F80" s="101" t="s">
        <v>37</v>
      </c>
      <c r="G80" s="101" t="s">
        <v>37</v>
      </c>
      <c r="H80" s="101" t="s">
        <v>36</v>
      </c>
      <c r="I80" s="101" t="s">
        <v>36</v>
      </c>
      <c r="J80" s="101" t="s">
        <v>37</v>
      </c>
      <c r="K80" s="93">
        <v>364.50689999999997</v>
      </c>
      <c r="L80" s="92">
        <v>404.8347</v>
      </c>
      <c r="M80" s="75">
        <v>486.08120000000002</v>
      </c>
      <c r="N80" s="75">
        <v>541.75710000000004</v>
      </c>
      <c r="O80" s="28">
        <v>572.96090000000004</v>
      </c>
      <c r="P80" s="34">
        <v>544.4307</v>
      </c>
      <c r="Q80" s="28">
        <v>632.87530000000004</v>
      </c>
      <c r="R80" s="28" t="s">
        <v>5</v>
      </c>
      <c r="S80" s="28" t="s">
        <v>5</v>
      </c>
      <c r="T80" s="28" t="s">
        <v>5</v>
      </c>
      <c r="U80" s="28" t="str">
        <f t="shared" si="11"/>
        <v>N.A.</v>
      </c>
      <c r="V80" s="21" t="str">
        <f t="shared" si="12"/>
        <v>N.A.</v>
      </c>
      <c r="W80" s="21" t="str">
        <f t="shared" si="13"/>
        <v>N.A.</v>
      </c>
      <c r="X80" s="21" t="str">
        <f t="shared" si="13"/>
        <v>N.A.</v>
      </c>
    </row>
    <row r="81" spans="1:25" ht="14.25" x14ac:dyDescent="0.15">
      <c r="A81" s="580"/>
      <c r="B81" s="567"/>
      <c r="C81" s="91" t="s">
        <v>30</v>
      </c>
      <c r="D81" s="585"/>
      <c r="E81" s="101" t="s">
        <v>37</v>
      </c>
      <c r="F81" s="101" t="s">
        <v>37</v>
      </c>
      <c r="G81" s="101" t="s">
        <v>37</v>
      </c>
      <c r="H81" s="101" t="s">
        <v>37</v>
      </c>
      <c r="I81" s="101" t="s">
        <v>37</v>
      </c>
      <c r="J81" s="101" t="s">
        <v>37</v>
      </c>
      <c r="K81" s="93">
        <v>170.65889999999999</v>
      </c>
      <c r="L81" s="92">
        <v>324.25029999999998</v>
      </c>
      <c r="M81" s="75">
        <v>381.36130000000003</v>
      </c>
      <c r="N81" s="75">
        <v>573.10540000000003</v>
      </c>
      <c r="O81" s="28">
        <v>929.81039999999996</v>
      </c>
      <c r="P81" s="34">
        <v>1165.6908000000001</v>
      </c>
      <c r="Q81" s="28">
        <v>1834.7816</v>
      </c>
      <c r="R81" s="28" t="s">
        <v>5</v>
      </c>
      <c r="S81" s="28" t="s">
        <v>5</v>
      </c>
      <c r="T81" s="28" t="s">
        <v>5</v>
      </c>
      <c r="U81" s="28" t="str">
        <f t="shared" si="11"/>
        <v>N.A.</v>
      </c>
      <c r="V81" s="21" t="str">
        <f t="shared" si="12"/>
        <v>N.A.</v>
      </c>
      <c r="W81" s="21" t="str">
        <f t="shared" si="13"/>
        <v>N.A.</v>
      </c>
      <c r="X81" s="21" t="str">
        <f t="shared" si="13"/>
        <v>N.A.</v>
      </c>
    </row>
    <row r="82" spans="1:25" ht="14.25" x14ac:dyDescent="0.15">
      <c r="A82" s="580"/>
      <c r="B82" s="567"/>
      <c r="C82" s="106" t="s">
        <v>46</v>
      </c>
      <c r="D82" s="585"/>
      <c r="E82" s="93">
        <v>90.8</v>
      </c>
      <c r="F82" s="93">
        <v>110</v>
      </c>
      <c r="G82" s="112">
        <v>100</v>
      </c>
      <c r="H82" s="93">
        <v>125</v>
      </c>
      <c r="I82" s="93">
        <v>214</v>
      </c>
      <c r="J82" s="93">
        <v>289</v>
      </c>
      <c r="K82" s="93">
        <v>219.39179999999999</v>
      </c>
      <c r="L82" s="92">
        <v>277.88400000000001</v>
      </c>
      <c r="M82" s="75">
        <v>348.55399999999997</v>
      </c>
      <c r="N82" s="75">
        <v>390.60320000000002</v>
      </c>
      <c r="O82" s="28">
        <v>454.68360000000001</v>
      </c>
      <c r="P82" s="34">
        <v>358.70030000000003</v>
      </c>
      <c r="Q82" s="28">
        <v>373.09160000000003</v>
      </c>
      <c r="R82" s="28" t="s">
        <v>5</v>
      </c>
      <c r="S82" s="28" t="s">
        <v>5</v>
      </c>
      <c r="T82" s="28" t="s">
        <v>5</v>
      </c>
      <c r="U82" s="28" t="str">
        <f t="shared" si="11"/>
        <v>N.A.</v>
      </c>
      <c r="V82" s="21" t="str">
        <f t="shared" si="12"/>
        <v>N.A.</v>
      </c>
      <c r="W82" s="21" t="str">
        <f t="shared" si="13"/>
        <v>N.A.</v>
      </c>
      <c r="X82" s="21" t="str">
        <f t="shared" si="13"/>
        <v>N.A.</v>
      </c>
    </row>
    <row r="83" spans="1:25" ht="14.25" x14ac:dyDescent="0.15">
      <c r="A83" s="580"/>
      <c r="B83" s="583"/>
      <c r="C83" s="111" t="s">
        <v>51</v>
      </c>
      <c r="D83" s="585"/>
      <c r="E83" s="95">
        <v>282.7</v>
      </c>
      <c r="F83" s="95">
        <v>296</v>
      </c>
      <c r="G83" s="119">
        <v>377.1</v>
      </c>
      <c r="H83" s="95">
        <v>452.6</v>
      </c>
      <c r="I83" s="95">
        <v>584</v>
      </c>
      <c r="J83" s="95">
        <v>668</v>
      </c>
      <c r="K83" s="95">
        <v>22.351199999999999</v>
      </c>
      <c r="L83" s="107">
        <v>19.962199999999999</v>
      </c>
      <c r="M83" s="108">
        <v>20.372</v>
      </c>
      <c r="N83" s="108">
        <v>72.798900000000003</v>
      </c>
      <c r="O83" s="28">
        <v>122.6854</v>
      </c>
      <c r="P83" s="34">
        <v>204.28630000000001</v>
      </c>
      <c r="Q83" s="28">
        <v>478.91550000000001</v>
      </c>
      <c r="R83" s="28" t="s">
        <v>5</v>
      </c>
      <c r="S83" s="28" t="s">
        <v>5</v>
      </c>
      <c r="T83" s="28" t="s">
        <v>5</v>
      </c>
      <c r="U83" s="28" t="str">
        <f t="shared" si="11"/>
        <v>N.A.</v>
      </c>
      <c r="V83" s="21" t="str">
        <f t="shared" si="12"/>
        <v>N.A.</v>
      </c>
      <c r="W83" s="21" t="str">
        <f t="shared" si="13"/>
        <v>N.A.</v>
      </c>
      <c r="X83" s="21" t="str">
        <f t="shared" si="13"/>
        <v>N.A.</v>
      </c>
    </row>
    <row r="84" spans="1:25" ht="14.25" x14ac:dyDescent="0.15">
      <c r="A84" s="580"/>
      <c r="B84" s="583"/>
      <c r="C84" s="111" t="s">
        <v>33</v>
      </c>
      <c r="D84" s="585"/>
      <c r="E84" s="95" t="s">
        <v>43</v>
      </c>
      <c r="F84" s="95" t="s">
        <v>43</v>
      </c>
      <c r="G84" s="95" t="s">
        <v>43</v>
      </c>
      <c r="H84" s="95" t="s">
        <v>43</v>
      </c>
      <c r="I84" s="95" t="s">
        <v>43</v>
      </c>
      <c r="J84" s="95" t="s">
        <v>43</v>
      </c>
      <c r="K84" s="95">
        <v>25.171900000000001</v>
      </c>
      <c r="L84" s="107">
        <v>31.3355</v>
      </c>
      <c r="M84" s="108">
        <v>37.045000000000002</v>
      </c>
      <c r="N84" s="108">
        <v>44.748199999999997</v>
      </c>
      <c r="O84" s="28">
        <v>43.826700000000002</v>
      </c>
      <c r="P84" s="34">
        <v>55.729799999999997</v>
      </c>
      <c r="Q84" s="28">
        <v>52.952599999999997</v>
      </c>
      <c r="R84" s="28" t="s">
        <v>5</v>
      </c>
      <c r="S84" s="28" t="s">
        <v>5</v>
      </c>
      <c r="T84" s="28" t="s">
        <v>5</v>
      </c>
      <c r="U84" s="28" t="str">
        <f t="shared" si="11"/>
        <v>N.A.</v>
      </c>
      <c r="V84" s="21" t="str">
        <f t="shared" si="12"/>
        <v>N.A.</v>
      </c>
      <c r="W84" s="21" t="str">
        <f t="shared" si="13"/>
        <v>N.A.</v>
      </c>
      <c r="X84" s="21" t="str">
        <f t="shared" si="13"/>
        <v>N.A.</v>
      </c>
    </row>
    <row r="85" spans="1:25" ht="14.25" x14ac:dyDescent="0.15">
      <c r="A85" s="580"/>
      <c r="B85" s="587"/>
      <c r="C85" s="113" t="s">
        <v>34</v>
      </c>
      <c r="D85" s="586"/>
      <c r="E85" s="109" t="s">
        <v>43</v>
      </c>
      <c r="F85" s="109" t="s">
        <v>43</v>
      </c>
      <c r="G85" s="109" t="s">
        <v>43</v>
      </c>
      <c r="H85" s="109" t="s">
        <v>43</v>
      </c>
      <c r="I85" s="109" t="s">
        <v>43</v>
      </c>
      <c r="J85" s="109" t="s">
        <v>43</v>
      </c>
      <c r="K85" s="109">
        <v>42.6175</v>
      </c>
      <c r="L85" s="78">
        <v>46.720999999999997</v>
      </c>
      <c r="M85" s="78">
        <v>63.8887</v>
      </c>
      <c r="N85" s="78">
        <v>92.142700000000005</v>
      </c>
      <c r="O85" s="28">
        <v>120.2552</v>
      </c>
      <c r="P85" s="34">
        <v>92.034000000000006</v>
      </c>
      <c r="Q85" s="28">
        <v>109.54640000000001</v>
      </c>
      <c r="R85" s="28" t="s">
        <v>5</v>
      </c>
      <c r="S85" s="28" t="s">
        <v>5</v>
      </c>
      <c r="T85" s="28" t="s">
        <v>5</v>
      </c>
      <c r="U85" s="28" t="str">
        <f t="shared" si="11"/>
        <v>N.A.</v>
      </c>
      <c r="V85" s="21" t="str">
        <f t="shared" si="12"/>
        <v>N.A.</v>
      </c>
      <c r="W85" s="21" t="str">
        <f t="shared" si="13"/>
        <v>N.A.</v>
      </c>
      <c r="X85" s="21" t="str">
        <f t="shared" si="13"/>
        <v>N.A.</v>
      </c>
    </row>
    <row r="86" spans="1:25" ht="14.25" x14ac:dyDescent="0.15">
      <c r="A86" s="580"/>
      <c r="B86" s="576" t="s">
        <v>10</v>
      </c>
      <c r="C86" s="115" t="s">
        <v>21</v>
      </c>
      <c r="D86" s="585" t="s">
        <v>48</v>
      </c>
      <c r="E86" s="102">
        <v>430.42</v>
      </c>
      <c r="F86" s="102">
        <v>496.43</v>
      </c>
      <c r="G86" s="116">
        <v>715.09</v>
      </c>
      <c r="H86" s="102">
        <v>1209.44</v>
      </c>
      <c r="I86" s="102">
        <v>1808.91</v>
      </c>
      <c r="J86" s="19">
        <v>2643.6</v>
      </c>
      <c r="K86" s="19">
        <v>3363.2076999999999</v>
      </c>
      <c r="L86" s="20">
        <v>4372.8798999999999</v>
      </c>
      <c r="M86" s="71">
        <v>5475.4075999999995</v>
      </c>
      <c r="N86" s="71">
        <v>7336.7901000000002</v>
      </c>
      <c r="O86" s="120">
        <v>8926.4611000000004</v>
      </c>
      <c r="P86" s="121">
        <v>10365.1692</v>
      </c>
      <c r="Q86" s="120">
        <v>11875.740900000001</v>
      </c>
      <c r="R86" s="120">
        <v>14217.4</v>
      </c>
      <c r="S86" s="120">
        <v>17591.8</v>
      </c>
      <c r="T86" s="120">
        <v>13702.2</v>
      </c>
      <c r="U86" s="120">
        <v>15080</v>
      </c>
      <c r="V86" s="444">
        <v>14013.2</v>
      </c>
      <c r="W86" s="525">
        <v>10047.5</v>
      </c>
      <c r="X86" s="525">
        <v>10720.7</v>
      </c>
      <c r="Y86" s="452"/>
    </row>
    <row r="87" spans="1:25" ht="14.25" x14ac:dyDescent="0.15">
      <c r="A87" s="580"/>
      <c r="B87" s="576"/>
      <c r="C87" s="91" t="s">
        <v>23</v>
      </c>
      <c r="D87" s="585"/>
      <c r="E87" s="101" t="s">
        <v>45</v>
      </c>
      <c r="F87" s="101" t="s">
        <v>37</v>
      </c>
      <c r="G87" s="101" t="s">
        <v>37</v>
      </c>
      <c r="H87" s="101" t="s">
        <v>37</v>
      </c>
      <c r="I87" s="101" t="s">
        <v>37</v>
      </c>
      <c r="J87" s="101" t="s">
        <v>45</v>
      </c>
      <c r="K87" s="102">
        <v>3292.7321999999999</v>
      </c>
      <c r="L87" s="103">
        <v>4259.2425000000003</v>
      </c>
      <c r="M87" s="104">
        <v>5304.6805999999997</v>
      </c>
      <c r="N87" s="105">
        <v>7144.7111000000004</v>
      </c>
      <c r="O87" s="28">
        <v>8764.4004000000004</v>
      </c>
      <c r="P87" s="34">
        <v>10260.3995</v>
      </c>
      <c r="Q87" s="28">
        <v>11732.065699999999</v>
      </c>
      <c r="R87" s="28" t="s">
        <v>5</v>
      </c>
      <c r="S87" s="28" t="s">
        <v>5</v>
      </c>
      <c r="T87" s="28" t="s">
        <v>5</v>
      </c>
      <c r="U87" s="28" t="str">
        <f t="shared" ref="U87:U98" si="14">IF(T87="N.A.","N.A.","")</f>
        <v>N.A.</v>
      </c>
      <c r="V87" s="21" t="str">
        <f t="shared" ref="V87:V98" si="15">IF(T87="N.A.","N.A.","")</f>
        <v>N.A.</v>
      </c>
      <c r="W87" s="21" t="str">
        <f t="shared" ref="W87:X98" si="16">IF(U87="N.A.","N.A.","")</f>
        <v>N.A.</v>
      </c>
      <c r="X87" s="21" t="str">
        <f t="shared" si="16"/>
        <v>N.A.</v>
      </c>
    </row>
    <row r="88" spans="1:25" ht="14.25" x14ac:dyDescent="0.15">
      <c r="A88" s="580"/>
      <c r="B88" s="567"/>
      <c r="C88" s="106" t="s">
        <v>38</v>
      </c>
      <c r="D88" s="585"/>
      <c r="E88" s="93">
        <v>275.06</v>
      </c>
      <c r="F88" s="93">
        <v>269.69</v>
      </c>
      <c r="G88" s="112">
        <v>370.96</v>
      </c>
      <c r="H88" s="93">
        <v>630.70000000000005</v>
      </c>
      <c r="I88" s="93">
        <v>1191.8</v>
      </c>
      <c r="J88" s="93">
        <v>1644.71</v>
      </c>
      <c r="K88" s="93">
        <v>1263.0026</v>
      </c>
      <c r="L88" s="92">
        <v>1704.5733</v>
      </c>
      <c r="M88" s="75">
        <v>2010.5146</v>
      </c>
      <c r="N88" s="75">
        <v>2830.9582999999998</v>
      </c>
      <c r="O88" s="28">
        <v>3345.9328</v>
      </c>
      <c r="P88" s="34">
        <v>3448.2489999999998</v>
      </c>
      <c r="Q88" s="28">
        <v>3867.1134000000002</v>
      </c>
      <c r="R88" s="28" t="s">
        <v>5</v>
      </c>
      <c r="S88" s="28" t="s">
        <v>5</v>
      </c>
      <c r="T88" s="28" t="s">
        <v>5</v>
      </c>
      <c r="U88" s="28" t="str">
        <f t="shared" si="14"/>
        <v>N.A.</v>
      </c>
      <c r="V88" s="21" t="str">
        <f t="shared" si="15"/>
        <v>N.A.</v>
      </c>
      <c r="W88" s="21" t="str">
        <f t="shared" si="16"/>
        <v>N.A.</v>
      </c>
      <c r="X88" s="21" t="str">
        <f t="shared" si="16"/>
        <v>N.A.</v>
      </c>
    </row>
    <row r="89" spans="1:25" ht="14.25" x14ac:dyDescent="0.15">
      <c r="A89" s="580"/>
      <c r="B89" s="567"/>
      <c r="C89" s="106" t="s">
        <v>39</v>
      </c>
      <c r="D89" s="585"/>
      <c r="E89" s="93">
        <v>27.15</v>
      </c>
      <c r="F89" s="93">
        <v>28</v>
      </c>
      <c r="G89" s="112">
        <v>27.94</v>
      </c>
      <c r="H89" s="93">
        <v>33.04</v>
      </c>
      <c r="I89" s="93">
        <v>35.69</v>
      </c>
      <c r="J89" s="93">
        <v>41.14</v>
      </c>
      <c r="K89" s="93">
        <v>29.826000000000001</v>
      </c>
      <c r="L89" s="92">
        <v>47.934899999999999</v>
      </c>
      <c r="M89" s="75">
        <v>64.3215</v>
      </c>
      <c r="N89" s="75">
        <v>69.289199999999994</v>
      </c>
      <c r="O89" s="28">
        <v>108.7367</v>
      </c>
      <c r="P89" s="34">
        <v>109.235</v>
      </c>
      <c r="Q89" s="28">
        <v>206.9631</v>
      </c>
      <c r="R89" s="28" t="s">
        <v>5</v>
      </c>
      <c r="S89" s="28" t="s">
        <v>5</v>
      </c>
      <c r="T89" s="28" t="s">
        <v>5</v>
      </c>
      <c r="U89" s="28" t="str">
        <f t="shared" si="14"/>
        <v>N.A.</v>
      </c>
      <c r="V89" s="21" t="str">
        <f t="shared" si="15"/>
        <v>N.A.</v>
      </c>
      <c r="W89" s="21" t="str">
        <f t="shared" si="16"/>
        <v>N.A.</v>
      </c>
      <c r="X89" s="21" t="str">
        <f t="shared" si="16"/>
        <v>N.A.</v>
      </c>
    </row>
    <row r="90" spans="1:25" ht="14.25" x14ac:dyDescent="0.15">
      <c r="A90" s="580"/>
      <c r="B90" s="567"/>
      <c r="C90" s="91" t="s">
        <v>26</v>
      </c>
      <c r="D90" s="585"/>
      <c r="E90" s="101" t="s">
        <v>45</v>
      </c>
      <c r="F90" s="101" t="s">
        <v>37</v>
      </c>
      <c r="G90" s="101" t="s">
        <v>37</v>
      </c>
      <c r="H90" s="101" t="s">
        <v>37</v>
      </c>
      <c r="I90" s="101" t="s">
        <v>37</v>
      </c>
      <c r="J90" s="101" t="s">
        <v>37</v>
      </c>
      <c r="K90" s="93">
        <v>43.206600000000002</v>
      </c>
      <c r="L90" s="92">
        <v>31.971</v>
      </c>
      <c r="M90" s="75">
        <v>42.589700000000001</v>
      </c>
      <c r="N90" s="75">
        <v>51.084499999999998</v>
      </c>
      <c r="O90" s="28">
        <v>61.197000000000003</v>
      </c>
      <c r="P90" s="34">
        <v>63.367199999999997</v>
      </c>
      <c r="Q90" s="28">
        <v>37.180599999999998</v>
      </c>
      <c r="R90" s="28" t="s">
        <v>5</v>
      </c>
      <c r="S90" s="28" t="s">
        <v>5</v>
      </c>
      <c r="T90" s="28" t="s">
        <v>5</v>
      </c>
      <c r="U90" s="28" t="str">
        <f t="shared" si="14"/>
        <v>N.A.</v>
      </c>
      <c r="V90" s="21" t="str">
        <f t="shared" si="15"/>
        <v>N.A.</v>
      </c>
      <c r="W90" s="21" t="str">
        <f t="shared" si="16"/>
        <v>N.A.</v>
      </c>
      <c r="X90" s="21" t="str">
        <f t="shared" si="16"/>
        <v>N.A.</v>
      </c>
    </row>
    <row r="91" spans="1:25" ht="14.25" x14ac:dyDescent="0.15">
      <c r="A91" s="580"/>
      <c r="B91" s="567"/>
      <c r="C91" s="91" t="s">
        <v>27</v>
      </c>
      <c r="D91" s="585"/>
      <c r="E91" s="101" t="s">
        <v>37</v>
      </c>
      <c r="F91" s="101" t="s">
        <v>37</v>
      </c>
      <c r="G91" s="101" t="s">
        <v>37</v>
      </c>
      <c r="H91" s="101" t="s">
        <v>37</v>
      </c>
      <c r="I91" s="101" t="s">
        <v>37</v>
      </c>
      <c r="J91" s="101" t="s">
        <v>37</v>
      </c>
      <c r="K91" s="93">
        <v>2.6286</v>
      </c>
      <c r="L91" s="92">
        <v>7.8057999999999996</v>
      </c>
      <c r="M91" s="75">
        <v>20.5764</v>
      </c>
      <c r="N91" s="75">
        <v>17.043900000000001</v>
      </c>
      <c r="O91" s="28">
        <v>19.974900000000002</v>
      </c>
      <c r="P91" s="34">
        <v>9.2515999999999998</v>
      </c>
      <c r="Q91" s="28">
        <v>11.0228</v>
      </c>
      <c r="R91" s="28" t="s">
        <v>5</v>
      </c>
      <c r="S91" s="28" t="s">
        <v>5</v>
      </c>
      <c r="T91" s="28" t="s">
        <v>5</v>
      </c>
      <c r="U91" s="28" t="str">
        <f t="shared" si="14"/>
        <v>N.A.</v>
      </c>
      <c r="V91" s="21" t="str">
        <f t="shared" si="15"/>
        <v>N.A.</v>
      </c>
      <c r="W91" s="21" t="str">
        <f t="shared" si="16"/>
        <v>N.A.</v>
      </c>
      <c r="X91" s="21" t="str">
        <f t="shared" si="16"/>
        <v>N.A.</v>
      </c>
    </row>
    <row r="92" spans="1:25" ht="14.25" x14ac:dyDescent="0.15">
      <c r="A92" s="580"/>
      <c r="B92" s="567"/>
      <c r="C92" s="91" t="s">
        <v>28</v>
      </c>
      <c r="D92" s="585"/>
      <c r="E92" s="101" t="s">
        <v>37</v>
      </c>
      <c r="F92" s="101" t="s">
        <v>37</v>
      </c>
      <c r="G92" s="101" t="s">
        <v>37</v>
      </c>
      <c r="H92" s="101" t="s">
        <v>37</v>
      </c>
      <c r="I92" s="101" t="s">
        <v>37</v>
      </c>
      <c r="J92" s="101" t="s">
        <v>37</v>
      </c>
      <c r="K92" s="93">
        <v>1085.7376999999999</v>
      </c>
      <c r="L92" s="92">
        <v>1355.6757</v>
      </c>
      <c r="M92" s="75">
        <v>1701.6306</v>
      </c>
      <c r="N92" s="75">
        <v>2430.922</v>
      </c>
      <c r="O92" s="28">
        <v>3178.1206000000002</v>
      </c>
      <c r="P92" s="34">
        <v>3972.6673999999998</v>
      </c>
      <c r="Q92" s="28">
        <v>4799.2694000000001</v>
      </c>
      <c r="R92" s="28" t="s">
        <v>5</v>
      </c>
      <c r="S92" s="28" t="s">
        <v>5</v>
      </c>
      <c r="T92" s="28" t="s">
        <v>5</v>
      </c>
      <c r="U92" s="28" t="str">
        <f t="shared" si="14"/>
        <v>N.A.</v>
      </c>
      <c r="V92" s="21" t="str">
        <f t="shared" si="15"/>
        <v>N.A.</v>
      </c>
      <c r="W92" s="21" t="str">
        <f t="shared" si="16"/>
        <v>N.A.</v>
      </c>
      <c r="X92" s="21" t="str">
        <f t="shared" si="16"/>
        <v>N.A.</v>
      </c>
    </row>
    <row r="93" spans="1:25" ht="14.25" x14ac:dyDescent="0.15">
      <c r="A93" s="580"/>
      <c r="B93" s="567"/>
      <c r="C93" s="91" t="s">
        <v>29</v>
      </c>
      <c r="D93" s="585"/>
      <c r="E93" s="101" t="s">
        <v>37</v>
      </c>
      <c r="F93" s="101" t="s">
        <v>37</v>
      </c>
      <c r="G93" s="101" t="s">
        <v>37</v>
      </c>
      <c r="H93" s="101" t="s">
        <v>37</v>
      </c>
      <c r="I93" s="101" t="s">
        <v>37</v>
      </c>
      <c r="J93" s="101" t="s">
        <v>37</v>
      </c>
      <c r="K93" s="93">
        <v>376.72329999999999</v>
      </c>
      <c r="L93" s="92">
        <v>402.14890000000003</v>
      </c>
      <c r="M93" s="75">
        <v>587.98860000000002</v>
      </c>
      <c r="N93" s="75">
        <v>645.00220000000002</v>
      </c>
      <c r="O93" s="28">
        <v>703.65030000000002</v>
      </c>
      <c r="P93" s="34">
        <v>724.03610000000003</v>
      </c>
      <c r="Q93" s="28">
        <v>707.28219999999999</v>
      </c>
      <c r="R93" s="28" t="s">
        <v>5</v>
      </c>
      <c r="S93" s="28" t="s">
        <v>5</v>
      </c>
      <c r="T93" s="28" t="s">
        <v>5</v>
      </c>
      <c r="U93" s="28" t="str">
        <f t="shared" si="14"/>
        <v>N.A.</v>
      </c>
      <c r="V93" s="21" t="str">
        <f t="shared" si="15"/>
        <v>N.A.</v>
      </c>
      <c r="W93" s="21" t="str">
        <f t="shared" si="16"/>
        <v>N.A.</v>
      </c>
      <c r="X93" s="21" t="str">
        <f t="shared" si="16"/>
        <v>N.A.</v>
      </c>
    </row>
    <row r="94" spans="1:25" ht="14.25" x14ac:dyDescent="0.15">
      <c r="A94" s="580"/>
      <c r="B94" s="567"/>
      <c r="C94" s="91" t="s">
        <v>30</v>
      </c>
      <c r="D94" s="585"/>
      <c r="E94" s="101" t="s">
        <v>41</v>
      </c>
      <c r="F94" s="101" t="s">
        <v>37</v>
      </c>
      <c r="G94" s="101" t="s">
        <v>37</v>
      </c>
      <c r="H94" s="101" t="s">
        <v>37</v>
      </c>
      <c r="I94" s="101" t="s">
        <v>37</v>
      </c>
      <c r="J94" s="101" t="s">
        <v>37</v>
      </c>
      <c r="K94" s="93">
        <v>374.11149999999998</v>
      </c>
      <c r="L94" s="92">
        <v>567.2559</v>
      </c>
      <c r="M94" s="75">
        <v>722.89290000000005</v>
      </c>
      <c r="N94" s="75">
        <v>892.61630000000002</v>
      </c>
      <c r="O94" s="28">
        <v>1122.9954</v>
      </c>
      <c r="P94" s="34">
        <v>1496.0873999999999</v>
      </c>
      <c r="Q94" s="28">
        <v>1721.6214</v>
      </c>
      <c r="R94" s="28" t="s">
        <v>5</v>
      </c>
      <c r="S94" s="28" t="s">
        <v>5</v>
      </c>
      <c r="T94" s="28" t="s">
        <v>5</v>
      </c>
      <c r="U94" s="28" t="str">
        <f t="shared" si="14"/>
        <v>N.A.</v>
      </c>
      <c r="V94" s="21" t="str">
        <f t="shared" si="15"/>
        <v>N.A.</v>
      </c>
      <c r="W94" s="21" t="str">
        <f t="shared" si="16"/>
        <v>N.A.</v>
      </c>
      <c r="X94" s="21" t="str">
        <f t="shared" si="16"/>
        <v>N.A.</v>
      </c>
    </row>
    <row r="95" spans="1:25" ht="14.25" x14ac:dyDescent="0.15">
      <c r="A95" s="580"/>
      <c r="B95" s="567"/>
      <c r="C95" s="106" t="s">
        <v>52</v>
      </c>
      <c r="D95" s="585"/>
      <c r="E95" s="93">
        <v>51.64</v>
      </c>
      <c r="F95" s="93">
        <v>86.25</v>
      </c>
      <c r="G95" s="112">
        <v>100.57</v>
      </c>
      <c r="H95" s="93">
        <v>138.86000000000001</v>
      </c>
      <c r="I95" s="93">
        <v>79.67</v>
      </c>
      <c r="J95" s="93">
        <v>84.26</v>
      </c>
      <c r="K95" s="93">
        <v>79.2346</v>
      </c>
      <c r="L95" s="92">
        <v>88.377899999999997</v>
      </c>
      <c r="M95" s="75">
        <v>100.59650000000001</v>
      </c>
      <c r="N95" s="75">
        <v>100.611</v>
      </c>
      <c r="O95" s="28">
        <v>105.44280000000001</v>
      </c>
      <c r="P95" s="34">
        <v>129.20519999999999</v>
      </c>
      <c r="Q95" s="28">
        <v>154.09440000000001</v>
      </c>
      <c r="R95" s="28" t="s">
        <v>5</v>
      </c>
      <c r="S95" s="28" t="s">
        <v>5</v>
      </c>
      <c r="T95" s="28" t="s">
        <v>5</v>
      </c>
      <c r="U95" s="28" t="str">
        <f t="shared" si="14"/>
        <v>N.A.</v>
      </c>
      <c r="V95" s="21" t="str">
        <f t="shared" si="15"/>
        <v>N.A.</v>
      </c>
      <c r="W95" s="21" t="str">
        <f t="shared" si="16"/>
        <v>N.A.</v>
      </c>
      <c r="X95" s="21" t="str">
        <f t="shared" si="16"/>
        <v>N.A.</v>
      </c>
    </row>
    <row r="96" spans="1:25" ht="14.25" x14ac:dyDescent="0.15">
      <c r="A96" s="581"/>
      <c r="B96" s="583"/>
      <c r="C96" s="111" t="s">
        <v>32</v>
      </c>
      <c r="D96" s="585"/>
      <c r="E96" s="119">
        <f t="shared" ref="E96:J96" si="17">E86-E88-E89-E95</f>
        <v>76.570000000000007</v>
      </c>
      <c r="F96" s="119">
        <f t="shared" si="17"/>
        <v>112.49000000000001</v>
      </c>
      <c r="G96" s="119">
        <f t="shared" si="17"/>
        <v>215.62000000000006</v>
      </c>
      <c r="H96" s="119">
        <f t="shared" si="17"/>
        <v>406.84000000000003</v>
      </c>
      <c r="I96" s="119">
        <f t="shared" si="17"/>
        <v>501.75000000000006</v>
      </c>
      <c r="J96" s="119">
        <f t="shared" si="17"/>
        <v>873.4899999999999</v>
      </c>
      <c r="K96" s="95">
        <v>38.261299999999999</v>
      </c>
      <c r="L96" s="107">
        <v>53.499099999999999</v>
      </c>
      <c r="M96" s="108">
        <v>53.569800000000001</v>
      </c>
      <c r="N96" s="108">
        <v>107.1837</v>
      </c>
      <c r="O96" s="28">
        <v>118.34990000000001</v>
      </c>
      <c r="P96" s="34">
        <v>308.30059999999997</v>
      </c>
      <c r="Q96" s="28">
        <v>227.51840000000001</v>
      </c>
      <c r="R96" s="28" t="s">
        <v>5</v>
      </c>
      <c r="S96" s="28" t="s">
        <v>5</v>
      </c>
      <c r="T96" s="28" t="s">
        <v>5</v>
      </c>
      <c r="U96" s="28" t="str">
        <f t="shared" si="14"/>
        <v>N.A.</v>
      </c>
      <c r="V96" s="21" t="str">
        <f t="shared" si="15"/>
        <v>N.A.</v>
      </c>
      <c r="W96" s="21" t="str">
        <f t="shared" si="16"/>
        <v>N.A.</v>
      </c>
      <c r="X96" s="21" t="str">
        <f t="shared" si="16"/>
        <v>N.A.</v>
      </c>
    </row>
    <row r="97" spans="1:25" ht="14.25" x14ac:dyDescent="0.15">
      <c r="A97" s="581"/>
      <c r="B97" s="583"/>
      <c r="C97" s="111" t="s">
        <v>33</v>
      </c>
      <c r="D97" s="585"/>
      <c r="E97" s="95" t="s">
        <v>43</v>
      </c>
      <c r="F97" s="95" t="s">
        <v>43</v>
      </c>
      <c r="G97" s="95" t="s">
        <v>43</v>
      </c>
      <c r="H97" s="95" t="s">
        <v>43</v>
      </c>
      <c r="I97" s="95" t="s">
        <v>43</v>
      </c>
      <c r="J97" s="95" t="s">
        <v>43</v>
      </c>
      <c r="K97" s="95">
        <v>25.559799999999999</v>
      </c>
      <c r="L97" s="107">
        <v>26.839300000000001</v>
      </c>
      <c r="M97" s="108">
        <v>64.702200000000005</v>
      </c>
      <c r="N97" s="108">
        <v>87.691800000000001</v>
      </c>
      <c r="O97" s="28">
        <v>45.0398</v>
      </c>
      <c r="P97" s="34">
        <v>52.445700000000002</v>
      </c>
      <c r="Q97" s="28">
        <v>90.325400000000002</v>
      </c>
      <c r="R97" s="28" t="s">
        <v>5</v>
      </c>
      <c r="S97" s="28" t="s">
        <v>5</v>
      </c>
      <c r="T97" s="28" t="s">
        <v>5</v>
      </c>
      <c r="U97" s="28" t="str">
        <f t="shared" si="14"/>
        <v>N.A.</v>
      </c>
      <c r="V97" s="21" t="str">
        <f t="shared" si="15"/>
        <v>N.A.</v>
      </c>
      <c r="W97" s="21" t="str">
        <f t="shared" si="16"/>
        <v>N.A.</v>
      </c>
      <c r="X97" s="21" t="str">
        <f t="shared" si="16"/>
        <v>N.A.</v>
      </c>
    </row>
    <row r="98" spans="1:25" ht="14.25" x14ac:dyDescent="0.15">
      <c r="A98" s="582"/>
      <c r="B98" s="587"/>
      <c r="C98" s="113" t="s">
        <v>34</v>
      </c>
      <c r="D98" s="586"/>
      <c r="E98" s="109" t="s">
        <v>43</v>
      </c>
      <c r="F98" s="109" t="s">
        <v>43</v>
      </c>
      <c r="G98" s="109" t="s">
        <v>43</v>
      </c>
      <c r="H98" s="109" t="s">
        <v>43</v>
      </c>
      <c r="I98" s="109" t="s">
        <v>43</v>
      </c>
      <c r="J98" s="109" t="s">
        <v>43</v>
      </c>
      <c r="K98" s="109">
        <v>44.915700000000001</v>
      </c>
      <c r="L98" s="78">
        <v>86.798100000000005</v>
      </c>
      <c r="M98" s="78">
        <v>106.0248</v>
      </c>
      <c r="N98" s="78">
        <v>104.38720000000001</v>
      </c>
      <c r="O98" s="99">
        <v>117.0209</v>
      </c>
      <c r="P98" s="98">
        <v>52.323999999999998</v>
      </c>
      <c r="Q98" s="99">
        <v>53.349800000000002</v>
      </c>
      <c r="R98" s="99" t="s">
        <v>5</v>
      </c>
      <c r="S98" s="99" t="s">
        <v>5</v>
      </c>
      <c r="T98" s="99" t="s">
        <v>5</v>
      </c>
      <c r="U98" s="99" t="str">
        <f t="shared" si="14"/>
        <v>N.A.</v>
      </c>
      <c r="V98" s="442" t="str">
        <f t="shared" si="15"/>
        <v>N.A.</v>
      </c>
      <c r="W98" s="442" t="str">
        <f t="shared" si="16"/>
        <v>N.A.</v>
      </c>
      <c r="X98" s="442" t="str">
        <f t="shared" si="16"/>
        <v>N.A.</v>
      </c>
    </row>
    <row r="99" spans="1:25" x14ac:dyDescent="0.15">
      <c r="A99" s="122"/>
      <c r="B99" s="123"/>
      <c r="C99" s="124"/>
      <c r="D99" s="125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</row>
    <row r="100" spans="1:25" ht="14.25" x14ac:dyDescent="0.15">
      <c r="A100" s="1" t="s">
        <v>53</v>
      </c>
      <c r="B100" s="123"/>
      <c r="C100" s="124"/>
      <c r="D100" s="125"/>
      <c r="E100" s="126"/>
      <c r="F100" s="126"/>
      <c r="G100" s="126"/>
      <c r="H100" s="126"/>
      <c r="I100" s="126"/>
      <c r="J100" s="126"/>
      <c r="K100" s="127"/>
      <c r="L100" s="128"/>
      <c r="M100" s="129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</row>
    <row r="101" spans="1:25" ht="14.25" x14ac:dyDescent="0.15">
      <c r="A101" s="597"/>
      <c r="B101" s="598"/>
      <c r="C101" s="598"/>
      <c r="D101" s="599"/>
      <c r="E101" s="131">
        <v>2000</v>
      </c>
      <c r="F101" s="131">
        <v>2001</v>
      </c>
      <c r="G101" s="132">
        <v>2002</v>
      </c>
      <c r="H101" s="131">
        <v>2003</v>
      </c>
      <c r="I101" s="133">
        <v>2004</v>
      </c>
      <c r="J101" s="133">
        <v>2005</v>
      </c>
      <c r="K101" s="133">
        <v>2006</v>
      </c>
      <c r="L101" s="134">
        <v>2007</v>
      </c>
      <c r="M101" s="135">
        <v>2008</v>
      </c>
      <c r="N101" s="135">
        <v>2009</v>
      </c>
      <c r="O101" s="133">
        <v>2010</v>
      </c>
      <c r="P101" s="134">
        <v>2011</v>
      </c>
      <c r="Q101" s="133">
        <v>2012</v>
      </c>
      <c r="R101" s="134">
        <v>2013</v>
      </c>
      <c r="S101" s="133">
        <v>2014</v>
      </c>
      <c r="T101" s="133">
        <v>2015</v>
      </c>
      <c r="U101" s="133">
        <v>2016</v>
      </c>
      <c r="V101" s="136">
        <v>2017</v>
      </c>
      <c r="W101" s="136">
        <v>2018</v>
      </c>
      <c r="X101" s="136">
        <v>2019</v>
      </c>
    </row>
    <row r="102" spans="1:25" ht="14.25" x14ac:dyDescent="0.15">
      <c r="A102" s="600" t="s">
        <v>54</v>
      </c>
      <c r="B102" s="576" t="s">
        <v>12</v>
      </c>
      <c r="C102" s="137" t="s">
        <v>55</v>
      </c>
      <c r="D102" s="603" t="s">
        <v>16</v>
      </c>
      <c r="E102" s="138">
        <v>14.7</v>
      </c>
      <c r="F102" s="138">
        <v>14</v>
      </c>
      <c r="G102" s="139">
        <v>13.3</v>
      </c>
      <c r="H102" s="138">
        <v>12.3</v>
      </c>
      <c r="I102" s="138">
        <v>12.9</v>
      </c>
      <c r="J102" s="138">
        <v>11.6</v>
      </c>
      <c r="K102" s="138">
        <v>10.6</v>
      </c>
      <c r="L102" s="140">
        <v>10.3</v>
      </c>
      <c r="M102" s="141">
        <v>10.3</v>
      </c>
      <c r="N102" s="142">
        <v>9.8000000000000007</v>
      </c>
      <c r="O102" s="143">
        <v>9.5</v>
      </c>
      <c r="P102" s="144">
        <v>9.4</v>
      </c>
      <c r="Q102" s="143">
        <v>9.4</v>
      </c>
      <c r="R102" s="144">
        <v>9.4</v>
      </c>
      <c r="S102" s="143">
        <v>9.1</v>
      </c>
      <c r="T102" s="143">
        <v>8.8000000000000007</v>
      </c>
      <c r="U102" s="143">
        <v>8.6</v>
      </c>
      <c r="V102" s="145">
        <v>7.9</v>
      </c>
      <c r="W102" s="526">
        <v>7</v>
      </c>
      <c r="X102" s="526">
        <v>7.1</v>
      </c>
      <c r="Y102" s="452"/>
    </row>
    <row r="103" spans="1:25" ht="14.25" x14ac:dyDescent="0.15">
      <c r="A103" s="601"/>
      <c r="B103" s="567"/>
      <c r="C103" s="146" t="s">
        <v>56</v>
      </c>
      <c r="D103" s="603"/>
      <c r="E103" s="147">
        <v>45.5</v>
      </c>
      <c r="F103" s="147">
        <v>44.8</v>
      </c>
      <c r="G103" s="148">
        <v>44.5</v>
      </c>
      <c r="H103" s="147">
        <v>45.6</v>
      </c>
      <c r="I103" s="147">
        <v>45.9</v>
      </c>
      <c r="J103" s="147">
        <v>47</v>
      </c>
      <c r="K103" s="147">
        <v>47.6</v>
      </c>
      <c r="L103" s="149">
        <v>46.9</v>
      </c>
      <c r="M103" s="150">
        <v>46.9</v>
      </c>
      <c r="N103" s="150">
        <v>45.9</v>
      </c>
      <c r="O103" s="151">
        <v>46.4</v>
      </c>
      <c r="P103" s="152">
        <v>46.4</v>
      </c>
      <c r="Q103" s="151">
        <v>45.3</v>
      </c>
      <c r="R103" s="152">
        <v>44</v>
      </c>
      <c r="S103" s="151">
        <v>43.1</v>
      </c>
      <c r="T103" s="151">
        <v>40.9</v>
      </c>
      <c r="U103" s="151">
        <v>39.9</v>
      </c>
      <c r="V103" s="153">
        <v>40.5</v>
      </c>
      <c r="W103" s="427">
        <v>39.700000000000003</v>
      </c>
      <c r="X103" s="427">
        <v>39</v>
      </c>
      <c r="Y103" s="452"/>
    </row>
    <row r="104" spans="1:25" ht="14.25" x14ac:dyDescent="0.15">
      <c r="A104" s="601"/>
      <c r="B104" s="587"/>
      <c r="C104" s="154" t="s">
        <v>57</v>
      </c>
      <c r="D104" s="604"/>
      <c r="E104" s="155">
        <v>39.799999999999997</v>
      </c>
      <c r="F104" s="155">
        <v>41.2</v>
      </c>
      <c r="G104" s="156">
        <v>42.2</v>
      </c>
      <c r="H104" s="155">
        <v>42</v>
      </c>
      <c r="I104" s="155">
        <v>41.2</v>
      </c>
      <c r="J104" s="155">
        <v>41.3</v>
      </c>
      <c r="K104" s="155">
        <v>41.8</v>
      </c>
      <c r="L104" s="157">
        <v>42.9</v>
      </c>
      <c r="M104" s="158">
        <v>42.8</v>
      </c>
      <c r="N104" s="159">
        <v>44.3</v>
      </c>
      <c r="O104" s="160">
        <v>44.1</v>
      </c>
      <c r="P104" s="161">
        <v>44.2</v>
      </c>
      <c r="Q104" s="160">
        <v>45.3</v>
      </c>
      <c r="R104" s="161">
        <v>46.7</v>
      </c>
      <c r="S104" s="160">
        <v>47.8</v>
      </c>
      <c r="T104" s="160">
        <v>50.2</v>
      </c>
      <c r="U104" s="160">
        <v>51.6</v>
      </c>
      <c r="V104" s="162">
        <v>51.6</v>
      </c>
      <c r="W104" s="527">
        <v>53.3</v>
      </c>
      <c r="X104" s="527">
        <v>53.9</v>
      </c>
      <c r="Y104" s="452"/>
    </row>
    <row r="105" spans="1:25" ht="14.25" x14ac:dyDescent="0.15">
      <c r="A105" s="601"/>
      <c r="B105" s="576" t="s">
        <v>7</v>
      </c>
      <c r="C105" s="137" t="s">
        <v>55</v>
      </c>
      <c r="D105" s="603" t="s">
        <v>16</v>
      </c>
      <c r="E105" s="163">
        <v>10.8</v>
      </c>
      <c r="F105" s="163">
        <v>10.8</v>
      </c>
      <c r="G105" s="164">
        <v>10.8</v>
      </c>
      <c r="H105" s="163">
        <v>10.3</v>
      </c>
      <c r="I105" s="163">
        <v>12</v>
      </c>
      <c r="J105" s="138">
        <v>11</v>
      </c>
      <c r="K105" s="138">
        <v>10.6</v>
      </c>
      <c r="L105" s="140">
        <v>10.3</v>
      </c>
      <c r="M105" s="141">
        <v>9.6999999999999993</v>
      </c>
      <c r="N105" s="142">
        <v>9.3000000000000007</v>
      </c>
      <c r="O105" s="143">
        <v>8.8000000000000007</v>
      </c>
      <c r="P105" s="144">
        <v>8.6</v>
      </c>
      <c r="Q105" s="143">
        <v>8.6765784863258038</v>
      </c>
      <c r="R105" s="144">
        <v>8.1</v>
      </c>
      <c r="S105" s="143">
        <v>8</v>
      </c>
      <c r="T105" s="143">
        <v>8.3000000000000007</v>
      </c>
      <c r="U105" s="143">
        <v>9.9</v>
      </c>
      <c r="V105" s="145">
        <v>9.1</v>
      </c>
      <c r="W105" s="145" t="s">
        <v>206</v>
      </c>
      <c r="X105" s="145">
        <v>8.6999999999999993</v>
      </c>
    </row>
    <row r="106" spans="1:25" ht="14.25" x14ac:dyDescent="0.15">
      <c r="A106" s="601"/>
      <c r="B106" s="567"/>
      <c r="C106" s="146" t="s">
        <v>56</v>
      </c>
      <c r="D106" s="603"/>
      <c r="E106" s="147">
        <v>50.2</v>
      </c>
      <c r="F106" s="147">
        <v>48.5</v>
      </c>
      <c r="G106" s="148">
        <v>47.8</v>
      </c>
      <c r="H106" s="147">
        <v>48.3</v>
      </c>
      <c r="I106" s="147">
        <v>45.9</v>
      </c>
      <c r="J106" s="147">
        <v>49.4</v>
      </c>
      <c r="K106" s="147">
        <v>51.1</v>
      </c>
      <c r="L106" s="149">
        <v>53.1</v>
      </c>
      <c r="M106" s="150">
        <v>55.8</v>
      </c>
      <c r="N106" s="150">
        <v>52</v>
      </c>
      <c r="O106" s="151">
        <v>54.1</v>
      </c>
      <c r="P106" s="152">
        <v>54.7</v>
      </c>
      <c r="Q106" s="151">
        <v>53.249058315419958</v>
      </c>
      <c r="R106" s="152">
        <v>51.3</v>
      </c>
      <c r="S106" s="151">
        <v>50.2</v>
      </c>
      <c r="T106" s="151">
        <v>46.6</v>
      </c>
      <c r="U106" s="151">
        <v>38.6</v>
      </c>
      <c r="V106" s="153">
        <v>39.25</v>
      </c>
      <c r="W106" s="153" t="s">
        <v>206</v>
      </c>
      <c r="X106" s="153">
        <v>38.299999999999997</v>
      </c>
    </row>
    <row r="107" spans="1:25" ht="14.25" x14ac:dyDescent="0.15">
      <c r="A107" s="601"/>
      <c r="B107" s="583"/>
      <c r="C107" s="165" t="s">
        <v>57</v>
      </c>
      <c r="D107" s="603"/>
      <c r="E107" s="166">
        <v>39</v>
      </c>
      <c r="F107" s="166">
        <v>40.700000000000003</v>
      </c>
      <c r="G107" s="167">
        <v>41.4</v>
      </c>
      <c r="H107" s="166">
        <v>41.4</v>
      </c>
      <c r="I107" s="166">
        <v>42.1</v>
      </c>
      <c r="J107" s="155">
        <v>39.6</v>
      </c>
      <c r="K107" s="155">
        <v>38.299999999999997</v>
      </c>
      <c r="L107" s="157">
        <v>36.6</v>
      </c>
      <c r="M107" s="158">
        <v>34.5</v>
      </c>
      <c r="N107" s="159">
        <v>38.700000000000003</v>
      </c>
      <c r="O107" s="160">
        <v>37.1</v>
      </c>
      <c r="P107" s="161">
        <v>36.700000000000003</v>
      </c>
      <c r="Q107" s="160">
        <v>38.07436319825424</v>
      </c>
      <c r="R107" s="161">
        <v>40.6</v>
      </c>
      <c r="S107" s="160">
        <v>41.8</v>
      </c>
      <c r="T107" s="160">
        <v>45.1</v>
      </c>
      <c r="U107" s="160">
        <v>51.5</v>
      </c>
      <c r="V107" s="162">
        <v>51.63</v>
      </c>
      <c r="W107" s="162" t="s">
        <v>206</v>
      </c>
      <c r="X107" s="162">
        <v>53</v>
      </c>
    </row>
    <row r="108" spans="1:25" ht="14.25" x14ac:dyDescent="0.15">
      <c r="A108" s="601"/>
      <c r="B108" s="559" t="s">
        <v>8</v>
      </c>
      <c r="C108" s="168" t="s">
        <v>55</v>
      </c>
      <c r="D108" s="605" t="s">
        <v>16</v>
      </c>
      <c r="E108" s="138">
        <v>21.4</v>
      </c>
      <c r="F108" s="138">
        <v>20.2</v>
      </c>
      <c r="G108" s="139">
        <v>19.899999999999999</v>
      </c>
      <c r="H108" s="138">
        <v>19.3</v>
      </c>
      <c r="I108" s="138">
        <v>19</v>
      </c>
      <c r="J108" s="169">
        <v>17.3</v>
      </c>
      <c r="K108" s="138">
        <v>15.7</v>
      </c>
      <c r="L108" s="140">
        <v>14.8</v>
      </c>
      <c r="M108" s="141">
        <v>14.3</v>
      </c>
      <c r="N108" s="142">
        <v>13.5</v>
      </c>
      <c r="O108" s="143">
        <v>12.1</v>
      </c>
      <c r="P108" s="144">
        <v>12.1</v>
      </c>
      <c r="Q108" s="143">
        <v>11.827469755193794</v>
      </c>
      <c r="R108" s="144" t="s">
        <v>5</v>
      </c>
      <c r="S108" s="143">
        <v>11</v>
      </c>
      <c r="T108" s="143">
        <v>11.2</v>
      </c>
      <c r="U108" s="143">
        <v>10.1</v>
      </c>
      <c r="V108" s="145">
        <v>9.3000000000000007</v>
      </c>
      <c r="W108" s="145">
        <v>7.7</v>
      </c>
      <c r="X108" s="526">
        <v>11</v>
      </c>
      <c r="Y108" s="459"/>
    </row>
    <row r="109" spans="1:25" ht="14.25" x14ac:dyDescent="0.15">
      <c r="A109" s="601"/>
      <c r="B109" s="567"/>
      <c r="C109" s="146" t="s">
        <v>56</v>
      </c>
      <c r="D109" s="603"/>
      <c r="E109" s="147">
        <v>42.9</v>
      </c>
      <c r="F109" s="147">
        <v>43.3</v>
      </c>
      <c r="G109" s="148">
        <v>43.6</v>
      </c>
      <c r="H109" s="147">
        <v>45.3</v>
      </c>
      <c r="I109" s="147">
        <v>46.6</v>
      </c>
      <c r="J109" s="149">
        <v>43.7</v>
      </c>
      <c r="K109" s="147">
        <v>44.8</v>
      </c>
      <c r="L109" s="149">
        <v>46.8</v>
      </c>
      <c r="M109" s="150">
        <v>47.7</v>
      </c>
      <c r="N109" s="150">
        <v>48.7</v>
      </c>
      <c r="O109" s="151">
        <v>52</v>
      </c>
      <c r="P109" s="152">
        <v>53.1</v>
      </c>
      <c r="Q109" s="151">
        <v>53.410183562772836</v>
      </c>
      <c r="R109" s="152" t="s">
        <v>5</v>
      </c>
      <c r="S109" s="151">
        <v>52.8</v>
      </c>
      <c r="T109" s="151">
        <v>51.4</v>
      </c>
      <c r="U109" s="151">
        <v>48</v>
      </c>
      <c r="V109" s="153">
        <v>45.9</v>
      </c>
      <c r="W109" s="153">
        <v>42.5</v>
      </c>
      <c r="X109" s="427">
        <v>35.200000000000003</v>
      </c>
    </row>
    <row r="110" spans="1:25" ht="14.25" x14ac:dyDescent="0.15">
      <c r="A110" s="601"/>
      <c r="B110" s="587"/>
      <c r="C110" s="154" t="s">
        <v>57</v>
      </c>
      <c r="D110" s="604"/>
      <c r="E110" s="155">
        <v>35.700000000000003</v>
      </c>
      <c r="F110" s="155">
        <v>36.5</v>
      </c>
      <c r="G110" s="156">
        <v>36.5</v>
      </c>
      <c r="H110" s="155">
        <v>35.4</v>
      </c>
      <c r="I110" s="155">
        <v>34.4</v>
      </c>
      <c r="J110" s="157">
        <v>39</v>
      </c>
      <c r="K110" s="155">
        <v>39.5</v>
      </c>
      <c r="L110" s="157">
        <v>38.299999999999997</v>
      </c>
      <c r="M110" s="158">
        <v>38</v>
      </c>
      <c r="N110" s="159">
        <v>37.9</v>
      </c>
      <c r="O110" s="160">
        <v>35.9</v>
      </c>
      <c r="P110" s="161">
        <v>34.799999999999997</v>
      </c>
      <c r="Q110" s="160">
        <v>34.76234668203336</v>
      </c>
      <c r="R110" s="161" t="s">
        <v>5</v>
      </c>
      <c r="S110" s="160">
        <v>36.229999999999997</v>
      </c>
      <c r="T110" s="160">
        <v>37.4</v>
      </c>
      <c r="U110" s="160">
        <v>41.9</v>
      </c>
      <c r="V110" s="162">
        <v>44.8</v>
      </c>
      <c r="W110" s="162">
        <v>49.8</v>
      </c>
      <c r="X110" s="527">
        <v>53.8</v>
      </c>
    </row>
    <row r="111" spans="1:25" ht="14.25" x14ac:dyDescent="0.15">
      <c r="A111" s="601"/>
      <c r="B111" s="576" t="s">
        <v>9</v>
      </c>
      <c r="C111" s="137" t="s">
        <v>55</v>
      </c>
      <c r="D111" s="603" t="s">
        <v>16</v>
      </c>
      <c r="E111" s="163">
        <v>12.2</v>
      </c>
      <c r="F111" s="163">
        <v>12.8</v>
      </c>
      <c r="G111" s="164">
        <v>13</v>
      </c>
      <c r="H111" s="163">
        <v>12.4</v>
      </c>
      <c r="I111" s="163">
        <v>12.5</v>
      </c>
      <c r="J111" s="169">
        <v>12.4</v>
      </c>
      <c r="K111" s="138">
        <v>11.9</v>
      </c>
      <c r="L111" s="140">
        <v>13</v>
      </c>
      <c r="M111" s="141">
        <v>13.1</v>
      </c>
      <c r="N111" s="142">
        <v>13.4</v>
      </c>
      <c r="O111" s="143">
        <v>12.6</v>
      </c>
      <c r="P111" s="144">
        <v>13.5</v>
      </c>
      <c r="Q111" s="143">
        <v>15.437663147715602</v>
      </c>
      <c r="R111" s="144" t="s">
        <v>5</v>
      </c>
      <c r="S111" s="143">
        <v>17.7</v>
      </c>
      <c r="T111" s="143">
        <v>17.5</v>
      </c>
      <c r="U111" s="143">
        <v>17.399999999999999</v>
      </c>
      <c r="V111" s="145">
        <v>18.3</v>
      </c>
      <c r="W111" s="145">
        <v>18.3</v>
      </c>
      <c r="X111" s="526">
        <v>23.4</v>
      </c>
      <c r="Y111" s="459"/>
    </row>
    <row r="112" spans="1:25" ht="14.25" x14ac:dyDescent="0.15">
      <c r="A112" s="601"/>
      <c r="B112" s="567"/>
      <c r="C112" s="146" t="s">
        <v>56</v>
      </c>
      <c r="D112" s="603"/>
      <c r="E112" s="147">
        <v>55</v>
      </c>
      <c r="F112" s="147">
        <v>52.3</v>
      </c>
      <c r="G112" s="148">
        <v>50.7</v>
      </c>
      <c r="H112" s="147">
        <v>51.4</v>
      </c>
      <c r="I112" s="147">
        <v>52.4</v>
      </c>
      <c r="J112" s="149">
        <v>53.9</v>
      </c>
      <c r="K112" s="147">
        <v>54.4</v>
      </c>
      <c r="L112" s="149">
        <v>52.3</v>
      </c>
      <c r="M112" s="150">
        <v>52.5</v>
      </c>
      <c r="N112" s="150">
        <v>47.3</v>
      </c>
      <c r="O112" s="151">
        <v>50.2</v>
      </c>
      <c r="P112" s="152">
        <v>50.3</v>
      </c>
      <c r="Q112" s="151">
        <v>44.097248089701843</v>
      </c>
      <c r="R112" s="152" t="s">
        <v>5</v>
      </c>
      <c r="S112" s="151">
        <v>37.200000000000003</v>
      </c>
      <c r="T112" s="151">
        <v>31.8</v>
      </c>
      <c r="U112" s="151">
        <v>28.9</v>
      </c>
      <c r="V112" s="153">
        <v>26.5</v>
      </c>
      <c r="W112" s="153">
        <v>24.6</v>
      </c>
      <c r="X112" s="427">
        <v>26.6</v>
      </c>
    </row>
    <row r="113" spans="1:25" ht="14.25" x14ac:dyDescent="0.15">
      <c r="A113" s="601"/>
      <c r="B113" s="583"/>
      <c r="C113" s="165" t="s">
        <v>57</v>
      </c>
      <c r="D113" s="603"/>
      <c r="E113" s="166">
        <v>32.9</v>
      </c>
      <c r="F113" s="166">
        <v>34.799999999999997</v>
      </c>
      <c r="G113" s="167">
        <v>36.299999999999997</v>
      </c>
      <c r="H113" s="166">
        <v>36.200000000000003</v>
      </c>
      <c r="I113" s="166">
        <v>35.200000000000003</v>
      </c>
      <c r="J113" s="170">
        <v>33.700000000000003</v>
      </c>
      <c r="K113" s="155">
        <v>33.700000000000003</v>
      </c>
      <c r="L113" s="157">
        <v>34.700000000000003</v>
      </c>
      <c r="M113" s="158">
        <v>34.4</v>
      </c>
      <c r="N113" s="159">
        <v>39.299999999999997</v>
      </c>
      <c r="O113" s="160">
        <v>37.200000000000003</v>
      </c>
      <c r="P113" s="161">
        <v>36.200000000000003</v>
      </c>
      <c r="Q113" s="160">
        <v>40.465088762582553</v>
      </c>
      <c r="R113" s="161" t="s">
        <v>5</v>
      </c>
      <c r="S113" s="160">
        <v>45.1</v>
      </c>
      <c r="T113" s="160">
        <v>50.7</v>
      </c>
      <c r="U113" s="160">
        <v>53.7</v>
      </c>
      <c r="V113" s="162">
        <v>55.2</v>
      </c>
      <c r="W113" s="162">
        <v>57.1</v>
      </c>
      <c r="X113" s="527">
        <v>50</v>
      </c>
    </row>
    <row r="114" spans="1:25" ht="14.25" x14ac:dyDescent="0.15">
      <c r="A114" s="601"/>
      <c r="B114" s="559" t="s">
        <v>10</v>
      </c>
      <c r="C114" s="168" t="s">
        <v>55</v>
      </c>
      <c r="D114" s="605" t="s">
        <v>16</v>
      </c>
      <c r="E114" s="138">
        <v>22.8</v>
      </c>
      <c r="F114" s="138">
        <v>20.9</v>
      </c>
      <c r="G114" s="139">
        <v>19.3</v>
      </c>
      <c r="H114" s="138">
        <v>17.600000000000001</v>
      </c>
      <c r="I114" s="138">
        <v>17.2</v>
      </c>
      <c r="J114" s="140">
        <v>15.1</v>
      </c>
      <c r="K114" s="138">
        <v>13.6</v>
      </c>
      <c r="L114" s="140">
        <v>12.5</v>
      </c>
      <c r="M114" s="141">
        <v>11.7</v>
      </c>
      <c r="N114" s="142">
        <v>9.5</v>
      </c>
      <c r="O114" s="143">
        <v>9.4</v>
      </c>
      <c r="P114" s="144">
        <v>9.1</v>
      </c>
      <c r="Q114" s="143">
        <v>9.1217078057678673</v>
      </c>
      <c r="R114" s="144" t="s">
        <v>5</v>
      </c>
      <c r="S114" s="143">
        <v>9.1</v>
      </c>
      <c r="T114" s="143">
        <v>9</v>
      </c>
      <c r="U114" s="143">
        <v>8.8000000000000007</v>
      </c>
      <c r="V114" s="145">
        <v>10.199999999999999</v>
      </c>
      <c r="W114" s="145">
        <v>10.1</v>
      </c>
      <c r="X114" s="526">
        <v>10.8</v>
      </c>
      <c r="Y114" s="459"/>
    </row>
    <row r="115" spans="1:25" ht="14.25" x14ac:dyDescent="0.15">
      <c r="A115" s="601"/>
      <c r="B115" s="567"/>
      <c r="C115" s="146" t="s">
        <v>56</v>
      </c>
      <c r="D115" s="603"/>
      <c r="E115" s="147">
        <v>37.9</v>
      </c>
      <c r="F115" s="147">
        <v>38.299999999999997</v>
      </c>
      <c r="G115" s="148">
        <v>38.9</v>
      </c>
      <c r="H115" s="147">
        <v>40.5</v>
      </c>
      <c r="I115" s="147">
        <v>41</v>
      </c>
      <c r="J115" s="149">
        <v>45.5</v>
      </c>
      <c r="K115" s="147">
        <v>48.6</v>
      </c>
      <c r="L115" s="149">
        <v>51.8</v>
      </c>
      <c r="M115" s="150">
        <v>55</v>
      </c>
      <c r="N115" s="150">
        <v>52.5</v>
      </c>
      <c r="O115" s="151">
        <v>54.6</v>
      </c>
      <c r="P115" s="152">
        <v>56</v>
      </c>
      <c r="Q115" s="151">
        <v>55.42302204391104</v>
      </c>
      <c r="R115" s="152" t="s">
        <v>5</v>
      </c>
      <c r="S115" s="151">
        <v>51.9</v>
      </c>
      <c r="T115" s="151">
        <v>51</v>
      </c>
      <c r="U115" s="151">
        <v>48.7</v>
      </c>
      <c r="V115" s="153">
        <v>39.799999999999997</v>
      </c>
      <c r="W115" s="153">
        <v>39.4</v>
      </c>
      <c r="X115" s="427">
        <v>39.6</v>
      </c>
    </row>
    <row r="116" spans="1:25" ht="14.25" x14ac:dyDescent="0.15">
      <c r="A116" s="602"/>
      <c r="B116" s="587"/>
      <c r="C116" s="154" t="s">
        <v>57</v>
      </c>
      <c r="D116" s="604"/>
      <c r="E116" s="155">
        <v>39.299999999999997</v>
      </c>
      <c r="F116" s="155">
        <v>40.799999999999997</v>
      </c>
      <c r="G116" s="156">
        <v>41.8</v>
      </c>
      <c r="H116" s="155">
        <v>41.9</v>
      </c>
      <c r="I116" s="155">
        <v>41.8</v>
      </c>
      <c r="J116" s="157">
        <v>39.4</v>
      </c>
      <c r="K116" s="155">
        <v>37.799999999999997</v>
      </c>
      <c r="L116" s="157">
        <v>35.700000000000003</v>
      </c>
      <c r="M116" s="158">
        <v>33.299999999999997</v>
      </c>
      <c r="N116" s="158">
        <v>38</v>
      </c>
      <c r="O116" s="155">
        <v>36.1</v>
      </c>
      <c r="P116" s="157">
        <v>34.9</v>
      </c>
      <c r="Q116" s="155">
        <v>35.455270150321091</v>
      </c>
      <c r="R116" s="157" t="s">
        <v>5</v>
      </c>
      <c r="S116" s="155">
        <v>39</v>
      </c>
      <c r="T116" s="155">
        <v>40</v>
      </c>
      <c r="U116" s="155">
        <v>42.5</v>
      </c>
      <c r="V116" s="171">
        <v>50</v>
      </c>
      <c r="W116" s="171">
        <v>50.5</v>
      </c>
      <c r="X116" s="532">
        <v>49.6</v>
      </c>
    </row>
    <row r="117" spans="1:25" ht="14.25" x14ac:dyDescent="0.15">
      <c r="A117" s="606" t="s">
        <v>58</v>
      </c>
      <c r="B117" s="559" t="s">
        <v>12</v>
      </c>
      <c r="C117" s="168" t="s">
        <v>55</v>
      </c>
      <c r="D117" s="605" t="s">
        <v>16</v>
      </c>
      <c r="E117" s="138">
        <v>50</v>
      </c>
      <c r="F117" s="138">
        <v>50</v>
      </c>
      <c r="G117" s="139">
        <v>50</v>
      </c>
      <c r="H117" s="138">
        <v>49.1</v>
      </c>
      <c r="I117" s="138">
        <v>46.9</v>
      </c>
      <c r="J117" s="140">
        <v>44.8</v>
      </c>
      <c r="K117" s="172">
        <v>42.6</v>
      </c>
      <c r="L117" s="173">
        <v>40.799999999999997</v>
      </c>
      <c r="M117" s="174">
        <v>39.6</v>
      </c>
      <c r="N117" s="175">
        <v>38.1</v>
      </c>
      <c r="O117" s="151">
        <v>36.700000000000003</v>
      </c>
      <c r="P117" s="152">
        <v>34.799999999999997</v>
      </c>
      <c r="Q117" s="151">
        <v>33.6</v>
      </c>
      <c r="R117" s="152">
        <v>31.4</v>
      </c>
      <c r="S117" s="151">
        <v>29.5</v>
      </c>
      <c r="T117" s="151">
        <v>28.3</v>
      </c>
      <c r="U117" s="151">
        <v>27.7</v>
      </c>
      <c r="V117" s="427">
        <v>26.97</v>
      </c>
      <c r="W117" s="427">
        <v>26.1</v>
      </c>
      <c r="X117" s="427">
        <v>25.1</v>
      </c>
      <c r="Y117" s="452"/>
    </row>
    <row r="118" spans="1:25" ht="14.25" x14ac:dyDescent="0.15">
      <c r="A118" s="601"/>
      <c r="B118" s="567"/>
      <c r="C118" s="146" t="s">
        <v>56</v>
      </c>
      <c r="D118" s="603"/>
      <c r="E118" s="147">
        <v>22.5</v>
      </c>
      <c r="F118" s="147">
        <v>22.3</v>
      </c>
      <c r="G118" s="148">
        <v>21.4</v>
      </c>
      <c r="H118" s="147">
        <v>21.6</v>
      </c>
      <c r="I118" s="147">
        <v>22.5</v>
      </c>
      <c r="J118" s="149">
        <v>23.8</v>
      </c>
      <c r="K118" s="151">
        <v>25.2</v>
      </c>
      <c r="L118" s="152">
        <v>26.8</v>
      </c>
      <c r="M118" s="177">
        <v>27.2</v>
      </c>
      <c r="N118" s="177">
        <v>27.8</v>
      </c>
      <c r="O118" s="151">
        <v>28.7</v>
      </c>
      <c r="P118" s="152">
        <v>29.5</v>
      </c>
      <c r="Q118" s="151">
        <v>30.3</v>
      </c>
      <c r="R118" s="152">
        <v>30.1</v>
      </c>
      <c r="S118" s="151">
        <v>29.9</v>
      </c>
      <c r="T118" s="151">
        <v>29.3</v>
      </c>
      <c r="U118" s="151">
        <v>28.8</v>
      </c>
      <c r="V118" s="153">
        <v>28.11</v>
      </c>
      <c r="W118" s="153">
        <v>27.6</v>
      </c>
      <c r="X118" s="427">
        <v>27.5</v>
      </c>
      <c r="Y118" s="452"/>
    </row>
    <row r="119" spans="1:25" ht="14.25" x14ac:dyDescent="0.15">
      <c r="A119" s="601"/>
      <c r="B119" s="583"/>
      <c r="C119" s="165" t="s">
        <v>57</v>
      </c>
      <c r="D119" s="603"/>
      <c r="E119" s="166">
        <v>27.5</v>
      </c>
      <c r="F119" s="166">
        <v>27.7</v>
      </c>
      <c r="G119" s="167">
        <v>28.6</v>
      </c>
      <c r="H119" s="166">
        <v>29.3</v>
      </c>
      <c r="I119" s="166">
        <v>30.6</v>
      </c>
      <c r="J119" s="170">
        <v>31.4</v>
      </c>
      <c r="K119" s="178">
        <v>32.200000000000003</v>
      </c>
      <c r="L119" s="179">
        <v>32.4</v>
      </c>
      <c r="M119" s="180">
        <v>33.200000000000003</v>
      </c>
      <c r="N119" s="181">
        <v>34.1</v>
      </c>
      <c r="O119" s="182">
        <v>34.6</v>
      </c>
      <c r="P119" s="179">
        <v>35.700000000000003</v>
      </c>
      <c r="Q119" s="182">
        <v>36.1</v>
      </c>
      <c r="R119" s="179">
        <v>38.5</v>
      </c>
      <c r="S119" s="182">
        <v>40.6</v>
      </c>
      <c r="T119" s="182">
        <v>42.4</v>
      </c>
      <c r="U119" s="182">
        <v>43.5</v>
      </c>
      <c r="V119" s="183">
        <v>44.91</v>
      </c>
      <c r="W119" s="183">
        <v>46.3</v>
      </c>
      <c r="X119" s="528">
        <v>47.4</v>
      </c>
      <c r="Y119" s="452"/>
    </row>
    <row r="120" spans="1:25" ht="14.25" x14ac:dyDescent="0.15">
      <c r="A120" s="601"/>
      <c r="B120" s="559" t="s">
        <v>7</v>
      </c>
      <c r="C120" s="168" t="s">
        <v>55</v>
      </c>
      <c r="D120" s="605" t="s">
        <v>16</v>
      </c>
      <c r="E120" s="138">
        <v>33.4</v>
      </c>
      <c r="F120" s="138">
        <v>33.200000000000003</v>
      </c>
      <c r="G120" s="139">
        <v>34.4</v>
      </c>
      <c r="H120" s="138">
        <v>34.700000000000003</v>
      </c>
      <c r="I120" s="138">
        <v>34.4</v>
      </c>
      <c r="J120" s="140">
        <v>34.1</v>
      </c>
      <c r="K120" s="138">
        <v>33.700000000000003</v>
      </c>
      <c r="L120" s="140">
        <v>32.4</v>
      </c>
      <c r="M120" s="174">
        <v>31.9</v>
      </c>
      <c r="N120" s="175">
        <v>30.6</v>
      </c>
      <c r="O120" s="172">
        <v>30.3</v>
      </c>
      <c r="P120" s="173">
        <v>29.594446395449069</v>
      </c>
      <c r="Q120" s="172">
        <v>28.659852790975961</v>
      </c>
      <c r="R120" s="173" t="s">
        <v>5</v>
      </c>
      <c r="S120" s="172" t="s">
        <v>5</v>
      </c>
      <c r="T120" s="172" t="s">
        <v>5</v>
      </c>
      <c r="U120" s="172" t="str">
        <f t="shared" ref="U120:U131" si="18">IF(T120="N.A.","N.A.","")</f>
        <v>N.A.</v>
      </c>
      <c r="V120" s="184" t="str">
        <f t="shared" ref="V120:V131" si="19">IF(T120="N.A.","N.A.","")</f>
        <v>N.A.</v>
      </c>
      <c r="W120" s="184" t="str">
        <f t="shared" ref="W120:X131" si="20">IF(U120="N.A.","N.A.","")</f>
        <v>N.A.</v>
      </c>
      <c r="X120" s="184" t="str">
        <f t="shared" si="20"/>
        <v>N.A.</v>
      </c>
    </row>
    <row r="121" spans="1:25" ht="14.25" x14ac:dyDescent="0.15">
      <c r="A121" s="601"/>
      <c r="B121" s="567"/>
      <c r="C121" s="146" t="s">
        <v>56</v>
      </c>
      <c r="D121" s="603"/>
      <c r="E121" s="147">
        <v>31.7</v>
      </c>
      <c r="F121" s="147">
        <v>30.2</v>
      </c>
      <c r="G121" s="148">
        <v>28.7</v>
      </c>
      <c r="H121" s="147">
        <v>28.2</v>
      </c>
      <c r="I121" s="147">
        <v>28</v>
      </c>
      <c r="J121" s="149">
        <v>28.1</v>
      </c>
      <c r="K121" s="147">
        <v>27.7</v>
      </c>
      <c r="L121" s="149">
        <v>27.6</v>
      </c>
      <c r="M121" s="177">
        <v>27.5</v>
      </c>
      <c r="N121" s="177">
        <v>27.2</v>
      </c>
      <c r="O121" s="151">
        <v>27.7</v>
      </c>
      <c r="P121" s="152">
        <v>27.277608553674114</v>
      </c>
      <c r="Q121" s="151">
        <v>26.863901707503878</v>
      </c>
      <c r="R121" s="152" t="s">
        <v>5</v>
      </c>
      <c r="S121" s="151" t="s">
        <v>5</v>
      </c>
      <c r="T121" s="151" t="s">
        <v>5</v>
      </c>
      <c r="U121" s="151" t="str">
        <f t="shared" si="18"/>
        <v>N.A.</v>
      </c>
      <c r="V121" s="153" t="str">
        <f t="shared" si="19"/>
        <v>N.A.</v>
      </c>
      <c r="W121" s="153" t="str">
        <f t="shared" si="20"/>
        <v>N.A.</v>
      </c>
      <c r="X121" s="153" t="str">
        <f t="shared" si="20"/>
        <v>N.A.</v>
      </c>
    </row>
    <row r="122" spans="1:25" ht="14.25" x14ac:dyDescent="0.15">
      <c r="A122" s="601"/>
      <c r="B122" s="587"/>
      <c r="C122" s="154" t="s">
        <v>57</v>
      </c>
      <c r="D122" s="604"/>
      <c r="E122" s="155">
        <v>34.9</v>
      </c>
      <c r="F122" s="155">
        <v>36.6</v>
      </c>
      <c r="G122" s="156">
        <v>36.9</v>
      </c>
      <c r="H122" s="155">
        <v>37.1</v>
      </c>
      <c r="I122" s="155">
        <v>37.6</v>
      </c>
      <c r="J122" s="157">
        <v>37.799999999999997</v>
      </c>
      <c r="K122" s="155">
        <v>38.6</v>
      </c>
      <c r="L122" s="157">
        <v>40.1</v>
      </c>
      <c r="M122" s="180">
        <v>40.6</v>
      </c>
      <c r="N122" s="181">
        <v>42.2</v>
      </c>
      <c r="O122" s="182">
        <v>42</v>
      </c>
      <c r="P122" s="179">
        <v>43.127945050876825</v>
      </c>
      <c r="Q122" s="182">
        <v>44.476245501520161</v>
      </c>
      <c r="R122" s="179" t="s">
        <v>5</v>
      </c>
      <c r="S122" s="182" t="s">
        <v>5</v>
      </c>
      <c r="T122" s="182" t="s">
        <v>5</v>
      </c>
      <c r="U122" s="182" t="str">
        <f t="shared" si="18"/>
        <v>N.A.</v>
      </c>
      <c r="V122" s="183" t="str">
        <f t="shared" si="19"/>
        <v>N.A.</v>
      </c>
      <c r="W122" s="183" t="str">
        <f t="shared" si="20"/>
        <v>N.A.</v>
      </c>
      <c r="X122" s="183" t="str">
        <f t="shared" si="20"/>
        <v>N.A.</v>
      </c>
    </row>
    <row r="123" spans="1:25" ht="14.25" x14ac:dyDescent="0.15">
      <c r="A123" s="601"/>
      <c r="B123" s="576" t="s">
        <v>8</v>
      </c>
      <c r="C123" s="137" t="s">
        <v>55</v>
      </c>
      <c r="D123" s="603" t="s">
        <v>16</v>
      </c>
      <c r="E123" s="163">
        <v>50.2</v>
      </c>
      <c r="F123" s="163">
        <v>50.7</v>
      </c>
      <c r="G123" s="164">
        <v>47.9</v>
      </c>
      <c r="H123" s="163">
        <f>592.2/1202.5*100</f>
        <v>49.24740124740125</v>
      </c>
      <c r="I123" s="163">
        <v>46.1</v>
      </c>
      <c r="J123" s="169">
        <v>45.7</v>
      </c>
      <c r="K123" s="163">
        <v>45.197920831667339</v>
      </c>
      <c r="L123" s="140">
        <v>44.593633994155283</v>
      </c>
      <c r="M123" s="174">
        <v>44.014359294521618</v>
      </c>
      <c r="N123" s="175">
        <v>43.844908656440296</v>
      </c>
      <c r="O123" s="172">
        <v>43.260140286672765</v>
      </c>
      <c r="P123" s="173">
        <v>42.898789056660185</v>
      </c>
      <c r="Q123" s="172">
        <v>41.079725643484025</v>
      </c>
      <c r="R123" s="173" t="s">
        <v>5</v>
      </c>
      <c r="S123" s="172" t="s">
        <v>5</v>
      </c>
      <c r="T123" s="172" t="s">
        <v>5</v>
      </c>
      <c r="U123" s="172" t="str">
        <f t="shared" si="18"/>
        <v>N.A.</v>
      </c>
      <c r="V123" s="184" t="str">
        <f t="shared" si="19"/>
        <v>N.A.</v>
      </c>
      <c r="W123" s="184" t="str">
        <f t="shared" si="20"/>
        <v>N.A.</v>
      </c>
      <c r="X123" s="184" t="str">
        <f t="shared" si="20"/>
        <v>N.A.</v>
      </c>
    </row>
    <row r="124" spans="1:25" ht="14.25" x14ac:dyDescent="0.15">
      <c r="A124" s="601"/>
      <c r="B124" s="567"/>
      <c r="C124" s="146" t="s">
        <v>56</v>
      </c>
      <c r="D124" s="603"/>
      <c r="E124" s="147">
        <v>19.100000000000001</v>
      </c>
      <c r="F124" s="147">
        <v>18.600000000000001</v>
      </c>
      <c r="G124" s="148">
        <v>17.5</v>
      </c>
      <c r="H124" s="147">
        <f>209.5/1202.5*100</f>
        <v>17.422037422037423</v>
      </c>
      <c r="I124" s="147">
        <v>18.600000000000001</v>
      </c>
      <c r="J124" s="149">
        <v>18.7</v>
      </c>
      <c r="K124" s="147">
        <v>19.000399840063974</v>
      </c>
      <c r="L124" s="149">
        <v>19.208593318063343</v>
      </c>
      <c r="M124" s="177">
        <v>19.642578429842359</v>
      </c>
      <c r="N124" s="177">
        <v>20.180374624219535</v>
      </c>
      <c r="O124" s="151">
        <v>20.051845074717903</v>
      </c>
      <c r="P124" s="152">
        <v>20.197338914635971</v>
      </c>
      <c r="Q124" s="151">
        <v>20.87912087912088</v>
      </c>
      <c r="R124" s="152" t="s">
        <v>5</v>
      </c>
      <c r="S124" s="151" t="s">
        <v>5</v>
      </c>
      <c r="T124" s="151" t="s">
        <v>5</v>
      </c>
      <c r="U124" s="151" t="str">
        <f t="shared" si="18"/>
        <v>N.A.</v>
      </c>
      <c r="V124" s="153" t="str">
        <f t="shared" si="19"/>
        <v>N.A.</v>
      </c>
      <c r="W124" s="153" t="str">
        <f t="shared" si="20"/>
        <v>N.A.</v>
      </c>
      <c r="X124" s="153" t="str">
        <f t="shared" si="20"/>
        <v>N.A.</v>
      </c>
    </row>
    <row r="125" spans="1:25" ht="14.25" x14ac:dyDescent="0.15">
      <c r="A125" s="601"/>
      <c r="B125" s="583"/>
      <c r="C125" s="165" t="s">
        <v>57</v>
      </c>
      <c r="D125" s="603"/>
      <c r="E125" s="166">
        <v>30.7</v>
      </c>
      <c r="F125" s="166">
        <v>30.8</v>
      </c>
      <c r="G125" s="167">
        <v>34.6</v>
      </c>
      <c r="H125" s="166">
        <f>400.8/1202.5*100</f>
        <v>33.330561330561331</v>
      </c>
      <c r="I125" s="166">
        <v>35.299999999999997</v>
      </c>
      <c r="J125" s="170">
        <v>35.6</v>
      </c>
      <c r="K125" s="155">
        <v>35.80167932826869</v>
      </c>
      <c r="L125" s="157">
        <v>36.197772687781381</v>
      </c>
      <c r="M125" s="180">
        <v>36.343062275636015</v>
      </c>
      <c r="N125" s="181">
        <v>35.974716719340165</v>
      </c>
      <c r="O125" s="182">
        <v>36.688014638609332</v>
      </c>
      <c r="P125" s="179">
        <v>36.903872028703844</v>
      </c>
      <c r="Q125" s="182">
        <v>38.041153477395085</v>
      </c>
      <c r="R125" s="179" t="s">
        <v>5</v>
      </c>
      <c r="S125" s="182" t="s">
        <v>5</v>
      </c>
      <c r="T125" s="182" t="s">
        <v>5</v>
      </c>
      <c r="U125" s="182" t="str">
        <f t="shared" si="18"/>
        <v>N.A.</v>
      </c>
      <c r="V125" s="183" t="str">
        <f t="shared" si="19"/>
        <v>N.A.</v>
      </c>
      <c r="W125" s="183" t="str">
        <f t="shared" si="20"/>
        <v>N.A.</v>
      </c>
      <c r="X125" s="183" t="str">
        <f t="shared" si="20"/>
        <v>N.A.</v>
      </c>
    </row>
    <row r="126" spans="1:25" ht="14.25" x14ac:dyDescent="0.15">
      <c r="A126" s="601"/>
      <c r="B126" s="559" t="s">
        <v>9</v>
      </c>
      <c r="C126" s="168" t="s">
        <v>55</v>
      </c>
      <c r="D126" s="605" t="s">
        <v>16</v>
      </c>
      <c r="E126" s="138">
        <v>50.2</v>
      </c>
      <c r="F126" s="138">
        <v>50.5</v>
      </c>
      <c r="G126" s="139">
        <v>50.4</v>
      </c>
      <c r="H126" s="138">
        <v>51.3</v>
      </c>
      <c r="I126" s="138">
        <v>48.3</v>
      </c>
      <c r="J126" s="140">
        <v>46</v>
      </c>
      <c r="K126" s="163">
        <v>45.2</v>
      </c>
      <c r="L126" s="140">
        <v>43.7</v>
      </c>
      <c r="M126" s="174">
        <v>43.4</v>
      </c>
      <c r="N126" s="175">
        <v>43.2</v>
      </c>
      <c r="O126" s="172">
        <v>41.3</v>
      </c>
      <c r="P126" s="173" t="s">
        <v>59</v>
      </c>
      <c r="Q126" s="172" t="s">
        <v>59</v>
      </c>
      <c r="R126" s="173" t="s">
        <v>59</v>
      </c>
      <c r="S126" s="172" t="s">
        <v>59</v>
      </c>
      <c r="T126" s="172" t="s">
        <v>59</v>
      </c>
      <c r="U126" s="172" t="str">
        <f t="shared" si="18"/>
        <v>N.A.</v>
      </c>
      <c r="V126" s="184" t="str">
        <f t="shared" si="19"/>
        <v>N.A.</v>
      </c>
      <c r="W126" s="184" t="str">
        <f t="shared" si="20"/>
        <v>N.A.</v>
      </c>
      <c r="X126" s="184" t="str">
        <f t="shared" si="20"/>
        <v>N.A.</v>
      </c>
    </row>
    <row r="127" spans="1:25" ht="14.25" x14ac:dyDescent="0.15">
      <c r="A127" s="601"/>
      <c r="B127" s="567"/>
      <c r="C127" s="146" t="s">
        <v>56</v>
      </c>
      <c r="D127" s="603"/>
      <c r="E127" s="147">
        <v>21.7</v>
      </c>
      <c r="F127" s="147">
        <v>21.3</v>
      </c>
      <c r="G127" s="148">
        <v>21.1</v>
      </c>
      <c r="H127" s="147">
        <v>19.600000000000001</v>
      </c>
      <c r="I127" s="147">
        <v>21.2</v>
      </c>
      <c r="J127" s="149">
        <v>21</v>
      </c>
      <c r="K127" s="147">
        <v>21</v>
      </c>
      <c r="L127" s="149">
        <v>21.6</v>
      </c>
      <c r="M127" s="177">
        <v>20.8</v>
      </c>
      <c r="N127" s="177">
        <v>20.6</v>
      </c>
      <c r="O127" s="151">
        <v>19.399999999999999</v>
      </c>
      <c r="P127" s="152" t="s">
        <v>60</v>
      </c>
      <c r="Q127" s="151" t="s">
        <v>60</v>
      </c>
      <c r="R127" s="152" t="s">
        <v>60</v>
      </c>
      <c r="S127" s="151" t="s">
        <v>60</v>
      </c>
      <c r="T127" s="151" t="s">
        <v>60</v>
      </c>
      <c r="U127" s="151" t="str">
        <f t="shared" si="18"/>
        <v>N.A.</v>
      </c>
      <c r="V127" s="153" t="str">
        <f t="shared" si="19"/>
        <v>N.A.</v>
      </c>
      <c r="W127" s="153" t="str">
        <f t="shared" si="20"/>
        <v>N.A.</v>
      </c>
      <c r="X127" s="153" t="str">
        <f t="shared" si="20"/>
        <v>N.A.</v>
      </c>
    </row>
    <row r="128" spans="1:25" ht="14.25" x14ac:dyDescent="0.15">
      <c r="A128" s="601"/>
      <c r="B128" s="587"/>
      <c r="C128" s="154" t="s">
        <v>57</v>
      </c>
      <c r="D128" s="604"/>
      <c r="E128" s="155">
        <v>28.1</v>
      </c>
      <c r="F128" s="155">
        <v>28.2</v>
      </c>
      <c r="G128" s="156">
        <v>28.5</v>
      </c>
      <c r="H128" s="155">
        <v>29.1</v>
      </c>
      <c r="I128" s="155">
        <v>30.5</v>
      </c>
      <c r="J128" s="157">
        <v>33</v>
      </c>
      <c r="K128" s="155">
        <v>33.799999999999997</v>
      </c>
      <c r="L128" s="157">
        <v>34.700000000000003</v>
      </c>
      <c r="M128" s="180">
        <v>35.799999999999997</v>
      </c>
      <c r="N128" s="181">
        <v>36.200000000000003</v>
      </c>
      <c r="O128" s="182">
        <v>39.299999999999997</v>
      </c>
      <c r="P128" s="179" t="s">
        <v>60</v>
      </c>
      <c r="Q128" s="182" t="s">
        <v>60</v>
      </c>
      <c r="R128" s="179" t="s">
        <v>60</v>
      </c>
      <c r="S128" s="182" t="s">
        <v>60</v>
      </c>
      <c r="T128" s="182" t="s">
        <v>60</v>
      </c>
      <c r="U128" s="182" t="str">
        <f t="shared" si="18"/>
        <v>N.A.</v>
      </c>
      <c r="V128" s="183" t="str">
        <f t="shared" si="19"/>
        <v>N.A.</v>
      </c>
      <c r="W128" s="183" t="str">
        <f t="shared" si="20"/>
        <v>N.A.</v>
      </c>
      <c r="X128" s="183" t="str">
        <f t="shared" si="20"/>
        <v>N.A.</v>
      </c>
    </row>
    <row r="129" spans="1:25" ht="14.25" x14ac:dyDescent="0.15">
      <c r="A129" s="601"/>
      <c r="B129" s="576" t="s">
        <v>10</v>
      </c>
      <c r="C129" s="137" t="s">
        <v>55</v>
      </c>
      <c r="D129" s="603" t="s">
        <v>16</v>
      </c>
      <c r="E129" s="163">
        <v>52.2</v>
      </c>
      <c r="F129" s="163">
        <v>51.6</v>
      </c>
      <c r="G129" s="164">
        <v>50.9</v>
      </c>
      <c r="H129" s="163">
        <v>50.43</v>
      </c>
      <c r="I129" s="163">
        <v>51.9</v>
      </c>
      <c r="J129" s="169">
        <v>53.8</v>
      </c>
      <c r="K129" s="163">
        <v>53.78</v>
      </c>
      <c r="L129" s="173">
        <v>52.64</v>
      </c>
      <c r="M129" s="174">
        <v>50.45</v>
      </c>
      <c r="N129" s="175">
        <v>48.84</v>
      </c>
      <c r="O129" s="172">
        <v>48.2</v>
      </c>
      <c r="P129" s="173">
        <v>45.87</v>
      </c>
      <c r="Q129" s="172">
        <v>44.7</v>
      </c>
      <c r="R129" s="173" t="s">
        <v>5</v>
      </c>
      <c r="S129" s="172" t="s">
        <v>5</v>
      </c>
      <c r="T129" s="172" t="s">
        <v>5</v>
      </c>
      <c r="U129" s="172" t="str">
        <f t="shared" si="18"/>
        <v>N.A.</v>
      </c>
      <c r="V129" s="184" t="str">
        <f t="shared" si="19"/>
        <v>N.A.</v>
      </c>
      <c r="W129" s="184" t="str">
        <f t="shared" si="20"/>
        <v>N.A.</v>
      </c>
      <c r="X129" s="184" t="str">
        <f t="shared" si="20"/>
        <v>N.A.</v>
      </c>
    </row>
    <row r="130" spans="1:25" ht="14.25" x14ac:dyDescent="0.15">
      <c r="A130" s="601"/>
      <c r="B130" s="567"/>
      <c r="C130" s="146" t="s">
        <v>56</v>
      </c>
      <c r="D130" s="603"/>
      <c r="E130" s="147">
        <v>17.100000000000001</v>
      </c>
      <c r="F130" s="147">
        <v>16.8</v>
      </c>
      <c r="G130" s="148">
        <v>16</v>
      </c>
      <c r="H130" s="147">
        <v>16.37</v>
      </c>
      <c r="I130" s="147">
        <v>17.899999999999999</v>
      </c>
      <c r="J130" s="149">
        <v>15.6</v>
      </c>
      <c r="K130" s="147">
        <v>15.98</v>
      </c>
      <c r="L130" s="152">
        <v>16.98</v>
      </c>
      <c r="M130" s="177">
        <v>16.88</v>
      </c>
      <c r="N130" s="177">
        <v>16.920000000000002</v>
      </c>
      <c r="O130" s="151">
        <v>17.41</v>
      </c>
      <c r="P130" s="152">
        <v>17.73</v>
      </c>
      <c r="Q130" s="151">
        <v>18.100000000000001</v>
      </c>
      <c r="R130" s="152" t="s">
        <v>5</v>
      </c>
      <c r="S130" s="151" t="s">
        <v>5</v>
      </c>
      <c r="T130" s="151" t="s">
        <v>5</v>
      </c>
      <c r="U130" s="151" t="str">
        <f t="shared" si="18"/>
        <v>N.A.</v>
      </c>
      <c r="V130" s="153" t="str">
        <f t="shared" si="19"/>
        <v>N.A.</v>
      </c>
      <c r="W130" s="153" t="str">
        <f t="shared" si="20"/>
        <v>N.A.</v>
      </c>
      <c r="X130" s="153" t="str">
        <f t="shared" si="20"/>
        <v>N.A.</v>
      </c>
    </row>
    <row r="131" spans="1:25" ht="14.25" x14ac:dyDescent="0.15">
      <c r="A131" s="607"/>
      <c r="B131" s="587"/>
      <c r="C131" s="154" t="s">
        <v>57</v>
      </c>
      <c r="D131" s="604"/>
      <c r="E131" s="155">
        <v>30.7</v>
      </c>
      <c r="F131" s="155">
        <v>31.6</v>
      </c>
      <c r="G131" s="156">
        <v>33.1</v>
      </c>
      <c r="H131" s="155">
        <v>33.200000000000003</v>
      </c>
      <c r="I131" s="155">
        <v>30.2</v>
      </c>
      <c r="J131" s="157">
        <v>30.5</v>
      </c>
      <c r="K131" s="163">
        <v>30.23</v>
      </c>
      <c r="L131" s="179">
        <v>30.38</v>
      </c>
      <c r="M131" s="180">
        <v>32.67</v>
      </c>
      <c r="N131" s="181">
        <v>34.24</v>
      </c>
      <c r="O131" s="182">
        <v>34.39</v>
      </c>
      <c r="P131" s="179">
        <v>36.4</v>
      </c>
      <c r="Q131" s="182">
        <v>37.200000000000003</v>
      </c>
      <c r="R131" s="179" t="s">
        <v>5</v>
      </c>
      <c r="S131" s="182" t="s">
        <v>5</v>
      </c>
      <c r="T131" s="182" t="s">
        <v>5</v>
      </c>
      <c r="U131" s="182" t="str">
        <f t="shared" si="18"/>
        <v>N.A.</v>
      </c>
      <c r="V131" s="183" t="str">
        <f t="shared" si="19"/>
        <v>N.A.</v>
      </c>
      <c r="W131" s="183" t="str">
        <f t="shared" si="20"/>
        <v>N.A.</v>
      </c>
      <c r="X131" s="183" t="str">
        <f t="shared" si="20"/>
        <v>N.A.</v>
      </c>
    </row>
    <row r="132" spans="1:25" ht="14.25" x14ac:dyDescent="0.15">
      <c r="A132" s="573" t="s">
        <v>61</v>
      </c>
      <c r="B132" s="559" t="s">
        <v>12</v>
      </c>
      <c r="C132" s="560"/>
      <c r="D132" s="611" t="s">
        <v>62</v>
      </c>
      <c r="E132" s="185">
        <v>100.4</v>
      </c>
      <c r="F132" s="185">
        <v>100.7</v>
      </c>
      <c r="G132" s="185">
        <v>99.2</v>
      </c>
      <c r="H132" s="185">
        <v>101.2</v>
      </c>
      <c r="I132" s="185">
        <v>103.9</v>
      </c>
      <c r="J132" s="176">
        <v>101.8</v>
      </c>
      <c r="K132" s="172">
        <v>101.5</v>
      </c>
      <c r="L132" s="173">
        <v>104.8</v>
      </c>
      <c r="M132" s="174">
        <v>105.9</v>
      </c>
      <c r="N132" s="175">
        <v>99.3</v>
      </c>
      <c r="O132" s="143">
        <v>103.3222</v>
      </c>
      <c r="P132" s="144">
        <v>105.4</v>
      </c>
      <c r="Q132" s="143">
        <v>102.64628599</v>
      </c>
      <c r="R132" s="144">
        <v>102.6</v>
      </c>
      <c r="S132" s="143">
        <v>102</v>
      </c>
      <c r="T132" s="143">
        <v>101.4</v>
      </c>
      <c r="U132" s="143">
        <v>102</v>
      </c>
      <c r="V132" s="145">
        <v>101.6</v>
      </c>
      <c r="W132" s="145">
        <v>102.1</v>
      </c>
      <c r="X132" s="526">
        <v>102.9</v>
      </c>
      <c r="Y132" s="452"/>
    </row>
    <row r="133" spans="1:25" ht="14.25" x14ac:dyDescent="0.15">
      <c r="A133" s="574"/>
      <c r="B133" s="567" t="s">
        <v>7</v>
      </c>
      <c r="C133" s="566"/>
      <c r="D133" s="612"/>
      <c r="E133" s="147">
        <v>99.9</v>
      </c>
      <c r="F133" s="147">
        <v>100</v>
      </c>
      <c r="G133" s="148">
        <v>98.9</v>
      </c>
      <c r="H133" s="147">
        <v>101.7</v>
      </c>
      <c r="I133" s="147">
        <v>103.5</v>
      </c>
      <c r="J133" s="149">
        <v>101.4</v>
      </c>
      <c r="K133" s="147">
        <v>101.2</v>
      </c>
      <c r="L133" s="149">
        <v>105.1</v>
      </c>
      <c r="M133" s="150">
        <v>104.6</v>
      </c>
      <c r="N133" s="150">
        <v>100</v>
      </c>
      <c r="O133" s="147">
        <v>103.0412</v>
      </c>
      <c r="P133" s="149">
        <v>105.2</v>
      </c>
      <c r="Q133" s="147">
        <v>102.84227328999999</v>
      </c>
      <c r="R133" s="149">
        <v>102.4</v>
      </c>
      <c r="S133" s="147">
        <v>101.7</v>
      </c>
      <c r="T133" s="147">
        <v>101.4</v>
      </c>
      <c r="U133" s="147">
        <v>101.6</v>
      </c>
      <c r="V133" s="186">
        <v>101.4</v>
      </c>
      <c r="W133" s="186">
        <v>102.5</v>
      </c>
      <c r="X133" s="529">
        <v>102.4</v>
      </c>
      <c r="Y133" s="452"/>
    </row>
    <row r="134" spans="1:25" ht="14.25" x14ac:dyDescent="0.15">
      <c r="A134" s="574"/>
      <c r="B134" s="567" t="s">
        <v>8</v>
      </c>
      <c r="C134" s="566"/>
      <c r="D134" s="612"/>
      <c r="E134" s="166">
        <v>98.6</v>
      </c>
      <c r="F134" s="166">
        <v>101.3</v>
      </c>
      <c r="G134" s="167">
        <v>99.5</v>
      </c>
      <c r="H134" s="166">
        <v>101.2</v>
      </c>
      <c r="I134" s="147">
        <v>104.1</v>
      </c>
      <c r="J134" s="149">
        <v>101.5</v>
      </c>
      <c r="K134" s="147">
        <v>101.4</v>
      </c>
      <c r="L134" s="149">
        <v>104.8</v>
      </c>
      <c r="M134" s="150">
        <v>105.1</v>
      </c>
      <c r="N134" s="150">
        <v>100.1</v>
      </c>
      <c r="O134" s="151">
        <v>103.7021</v>
      </c>
      <c r="P134" s="152">
        <v>105.2</v>
      </c>
      <c r="Q134" s="151">
        <v>102.48846176000001</v>
      </c>
      <c r="R134" s="152">
        <v>102.9</v>
      </c>
      <c r="S134" s="151">
        <v>102</v>
      </c>
      <c r="T134" s="151">
        <v>101.7</v>
      </c>
      <c r="U134" s="151">
        <v>101.6</v>
      </c>
      <c r="V134" s="153">
        <v>101.6</v>
      </c>
      <c r="W134" s="153">
        <v>102.1</v>
      </c>
      <c r="X134" s="427">
        <v>103</v>
      </c>
      <c r="Y134" s="452"/>
    </row>
    <row r="135" spans="1:25" ht="14.25" x14ac:dyDescent="0.15">
      <c r="A135" s="574"/>
      <c r="B135" s="567" t="s">
        <v>9</v>
      </c>
      <c r="C135" s="566"/>
      <c r="D135" s="612"/>
      <c r="E135" s="147">
        <v>98.3</v>
      </c>
      <c r="F135" s="147">
        <v>100.8</v>
      </c>
      <c r="G135" s="148">
        <v>99.3</v>
      </c>
      <c r="H135" s="147">
        <v>100.9</v>
      </c>
      <c r="I135" s="147">
        <v>103.8</v>
      </c>
      <c r="J135" s="149">
        <v>101.2</v>
      </c>
      <c r="K135" s="147">
        <v>101.9</v>
      </c>
      <c r="L135" s="149">
        <v>105.4</v>
      </c>
      <c r="M135" s="150">
        <v>105.6</v>
      </c>
      <c r="N135" s="150">
        <v>100.2</v>
      </c>
      <c r="O135" s="151">
        <v>103.8951</v>
      </c>
      <c r="P135" s="152">
        <v>105.8</v>
      </c>
      <c r="Q135" s="151">
        <v>103.17741328</v>
      </c>
      <c r="R135" s="152">
        <v>102.2</v>
      </c>
      <c r="S135" s="151">
        <v>101.5</v>
      </c>
      <c r="T135" s="151">
        <v>101.1</v>
      </c>
      <c r="U135" s="151">
        <v>101.5</v>
      </c>
      <c r="V135" s="153">
        <v>101.3</v>
      </c>
      <c r="W135" s="153">
        <v>102</v>
      </c>
      <c r="X135" s="427">
        <v>102.8</v>
      </c>
      <c r="Y135" s="452"/>
    </row>
    <row r="136" spans="1:25" ht="14.25" x14ac:dyDescent="0.15">
      <c r="A136" s="575"/>
      <c r="B136" s="568" t="s">
        <v>10</v>
      </c>
      <c r="C136" s="569"/>
      <c r="D136" s="613"/>
      <c r="E136" s="155">
        <v>101.3</v>
      </c>
      <c r="F136" s="155">
        <v>100.6</v>
      </c>
      <c r="G136" s="156">
        <v>102.3</v>
      </c>
      <c r="H136" s="155">
        <v>102.2</v>
      </c>
      <c r="I136" s="155">
        <v>102.9</v>
      </c>
      <c r="J136" s="157">
        <v>102.4</v>
      </c>
      <c r="K136" s="155">
        <v>101.5</v>
      </c>
      <c r="L136" s="157">
        <v>104.6</v>
      </c>
      <c r="M136" s="158">
        <v>105.7</v>
      </c>
      <c r="N136" s="159">
        <v>99.7</v>
      </c>
      <c r="O136" s="160">
        <v>103.20229999999999</v>
      </c>
      <c r="P136" s="161">
        <v>105.6</v>
      </c>
      <c r="Q136" s="160">
        <v>103.10220993999999</v>
      </c>
      <c r="R136" s="161">
        <v>103.2</v>
      </c>
      <c r="S136" s="160">
        <v>101.6</v>
      </c>
      <c r="T136" s="160">
        <v>101.1</v>
      </c>
      <c r="U136" s="160">
        <v>101.2</v>
      </c>
      <c r="V136" s="162">
        <v>101.7</v>
      </c>
      <c r="W136" s="162">
        <v>101.8</v>
      </c>
      <c r="X136" s="527">
        <v>102.4</v>
      </c>
      <c r="Y136" s="452"/>
    </row>
    <row r="137" spans="1:25" ht="14.25" x14ac:dyDescent="0.15">
      <c r="A137" s="573" t="s">
        <v>63</v>
      </c>
      <c r="B137" s="559" t="s">
        <v>12</v>
      </c>
      <c r="C137" s="560"/>
      <c r="D137" s="608" t="s">
        <v>64</v>
      </c>
      <c r="E137" s="138">
        <v>3.1</v>
      </c>
      <c r="F137" s="138">
        <v>3.6</v>
      </c>
      <c r="G137" s="139">
        <v>4</v>
      </c>
      <c r="H137" s="138">
        <v>4.3</v>
      </c>
      <c r="I137" s="138">
        <v>4.2</v>
      </c>
      <c r="J137" s="140">
        <v>4.2</v>
      </c>
      <c r="K137" s="138">
        <v>4.0999999999999996</v>
      </c>
      <c r="L137" s="140">
        <v>4</v>
      </c>
      <c r="M137" s="141">
        <v>4.2</v>
      </c>
      <c r="N137" s="142">
        <v>4.3</v>
      </c>
      <c r="O137" s="172">
        <v>4.0999999999999996</v>
      </c>
      <c r="P137" s="173">
        <v>4.0999999999999996</v>
      </c>
      <c r="Q137" s="172">
        <v>4.0999999999999996</v>
      </c>
      <c r="R137" s="173">
        <v>4.0999999999999996</v>
      </c>
      <c r="S137" s="172">
        <v>4.0999999999999996</v>
      </c>
      <c r="T137" s="172">
        <v>4.0999999999999996</v>
      </c>
      <c r="U137" s="172">
        <v>4.0199999999999996</v>
      </c>
      <c r="V137" s="184">
        <v>3.9</v>
      </c>
      <c r="W137" s="184">
        <v>3.8</v>
      </c>
      <c r="X137" s="535">
        <v>3.6</v>
      </c>
      <c r="Y137" s="459"/>
    </row>
    <row r="138" spans="1:25" ht="14.25" x14ac:dyDescent="0.15">
      <c r="A138" s="574"/>
      <c r="B138" s="567" t="s">
        <v>7</v>
      </c>
      <c r="C138" s="566"/>
      <c r="D138" s="609"/>
      <c r="E138" s="147">
        <v>3.7</v>
      </c>
      <c r="F138" s="147">
        <v>4.8</v>
      </c>
      <c r="G138" s="148">
        <v>6.8</v>
      </c>
      <c r="H138" s="147">
        <v>6.7</v>
      </c>
      <c r="I138" s="147">
        <v>6.4</v>
      </c>
      <c r="J138" s="149">
        <v>5.6</v>
      </c>
      <c r="K138" s="147">
        <v>5.0999999999999996</v>
      </c>
      <c r="L138" s="149">
        <v>4.3</v>
      </c>
      <c r="M138" s="150">
        <v>3.9</v>
      </c>
      <c r="N138" s="150">
        <v>3.87</v>
      </c>
      <c r="O138" s="151">
        <v>3.63</v>
      </c>
      <c r="P138" s="152">
        <v>3.7</v>
      </c>
      <c r="Q138" s="151">
        <v>3.55</v>
      </c>
      <c r="R138" s="152">
        <v>3.4</v>
      </c>
      <c r="S138" s="151">
        <v>3.4</v>
      </c>
      <c r="T138" s="151">
        <v>3.4</v>
      </c>
      <c r="U138" s="151" t="s">
        <v>5</v>
      </c>
      <c r="V138" s="153">
        <v>3.9</v>
      </c>
      <c r="W138" s="153" t="s">
        <v>204</v>
      </c>
      <c r="X138" s="153" t="s">
        <v>6</v>
      </c>
    </row>
    <row r="139" spans="1:25" ht="14.25" x14ac:dyDescent="0.15">
      <c r="A139" s="574"/>
      <c r="B139" s="567" t="s">
        <v>8</v>
      </c>
      <c r="C139" s="566"/>
      <c r="D139" s="609"/>
      <c r="E139" s="147">
        <v>3.7</v>
      </c>
      <c r="F139" s="147">
        <v>3.1</v>
      </c>
      <c r="G139" s="148">
        <v>3.6</v>
      </c>
      <c r="H139" s="147">
        <v>4.3</v>
      </c>
      <c r="I139" s="147">
        <v>4.2300000000000004</v>
      </c>
      <c r="J139" s="149">
        <v>4.2</v>
      </c>
      <c r="K139" s="147">
        <v>4.2</v>
      </c>
      <c r="L139" s="149">
        <v>3.9</v>
      </c>
      <c r="M139" s="150">
        <v>3.98</v>
      </c>
      <c r="N139" s="150">
        <v>3.95</v>
      </c>
      <c r="O139" s="151">
        <v>3.8</v>
      </c>
      <c r="P139" s="152">
        <v>3.7</v>
      </c>
      <c r="Q139" s="151">
        <v>3.65</v>
      </c>
      <c r="R139" s="152">
        <v>3.7</v>
      </c>
      <c r="S139" s="151">
        <v>3.7</v>
      </c>
      <c r="T139" s="151">
        <v>3.37</v>
      </c>
      <c r="U139" s="151">
        <v>3.45</v>
      </c>
      <c r="V139" s="153">
        <v>3.52</v>
      </c>
      <c r="W139" s="153">
        <v>3.46</v>
      </c>
      <c r="X139" s="427">
        <v>3.11</v>
      </c>
      <c r="Y139" s="459"/>
    </row>
    <row r="140" spans="1:25" ht="14.25" x14ac:dyDescent="0.15">
      <c r="A140" s="574"/>
      <c r="B140" s="567" t="s">
        <v>9</v>
      </c>
      <c r="C140" s="566"/>
      <c r="D140" s="609"/>
      <c r="E140" s="147">
        <v>3.3</v>
      </c>
      <c r="F140" s="147">
        <v>4.7</v>
      </c>
      <c r="G140" s="148">
        <v>4.9000000000000004</v>
      </c>
      <c r="H140" s="147">
        <v>4.2</v>
      </c>
      <c r="I140" s="147">
        <v>4.47</v>
      </c>
      <c r="J140" s="149">
        <v>4.42</v>
      </c>
      <c r="K140" s="147">
        <v>4.3</v>
      </c>
      <c r="L140" s="149">
        <v>4.3</v>
      </c>
      <c r="M140" s="150">
        <v>4.2300000000000004</v>
      </c>
      <c r="N140" s="150">
        <v>4.2699999999999996</v>
      </c>
      <c r="O140" s="151">
        <v>4.2699999999999996</v>
      </c>
      <c r="P140" s="152">
        <v>4.0999999999999996</v>
      </c>
      <c r="Q140" s="151">
        <v>4.1500000000000004</v>
      </c>
      <c r="R140" s="152">
        <v>4.4000000000000004</v>
      </c>
      <c r="S140" s="151">
        <v>4.5</v>
      </c>
      <c r="T140" s="151">
        <v>4.5</v>
      </c>
      <c r="U140" s="151">
        <v>4.22</v>
      </c>
      <c r="V140" s="153">
        <v>4.21</v>
      </c>
      <c r="W140" s="153">
        <v>3.99</v>
      </c>
      <c r="X140" s="427">
        <v>3.53</v>
      </c>
      <c r="Y140" s="459"/>
    </row>
    <row r="141" spans="1:25" ht="14.25" x14ac:dyDescent="0.15">
      <c r="A141" s="575"/>
      <c r="B141" s="568" t="s">
        <v>10</v>
      </c>
      <c r="C141" s="569"/>
      <c r="D141" s="610"/>
      <c r="E141" s="155">
        <v>3.34</v>
      </c>
      <c r="F141" s="155">
        <v>3.7</v>
      </c>
      <c r="G141" s="156">
        <v>4.0999999999999996</v>
      </c>
      <c r="H141" s="155">
        <v>4.5</v>
      </c>
      <c r="I141" s="155">
        <v>4.5999999999999996</v>
      </c>
      <c r="J141" s="157">
        <v>4.3</v>
      </c>
      <c r="K141" s="155">
        <v>4.13</v>
      </c>
      <c r="L141" s="157">
        <v>4</v>
      </c>
      <c r="M141" s="158">
        <v>4.0999999999999996</v>
      </c>
      <c r="N141" s="159">
        <v>3.97</v>
      </c>
      <c r="O141" s="182">
        <v>3.9</v>
      </c>
      <c r="P141" s="179">
        <v>3.8</v>
      </c>
      <c r="Q141" s="182">
        <v>3.73</v>
      </c>
      <c r="R141" s="179">
        <v>3.7</v>
      </c>
      <c r="S141" s="182">
        <v>3.6</v>
      </c>
      <c r="T141" s="182">
        <v>3.7</v>
      </c>
      <c r="U141" s="182">
        <v>3.65</v>
      </c>
      <c r="V141" s="183">
        <v>3.63</v>
      </c>
      <c r="W141" s="183">
        <v>3.58</v>
      </c>
      <c r="X141" s="528">
        <v>3.7</v>
      </c>
      <c r="Y141" s="459"/>
    </row>
    <row r="142" spans="1:25" ht="14.25" x14ac:dyDescent="0.15">
      <c r="A142" s="122"/>
      <c r="B142" s="187"/>
      <c r="C142" s="187"/>
      <c r="D142" s="125"/>
      <c r="E142" s="188"/>
      <c r="F142" s="188"/>
      <c r="G142" s="188"/>
      <c r="H142" s="188"/>
      <c r="I142" s="188"/>
      <c r="J142" s="188"/>
      <c r="K142" s="189"/>
      <c r="L142" s="188"/>
      <c r="M142" s="190"/>
      <c r="N142" s="191"/>
      <c r="O142" s="192"/>
      <c r="P142" s="192"/>
      <c r="Q142" s="192"/>
      <c r="R142" s="192"/>
      <c r="S142" s="192"/>
      <c r="T142" s="192"/>
      <c r="U142" s="1"/>
      <c r="V142" s="1"/>
      <c r="W142" s="1"/>
      <c r="X142" s="1"/>
    </row>
    <row r="143" spans="1:25" ht="14.25" x14ac:dyDescent="0.15">
      <c r="A143" s="1" t="s">
        <v>65</v>
      </c>
      <c r="B143" s="187"/>
      <c r="C143" s="187"/>
      <c r="D143" s="125"/>
      <c r="E143" s="188"/>
      <c r="F143" s="188"/>
      <c r="G143" s="188"/>
      <c r="H143" s="188"/>
      <c r="I143" s="188"/>
      <c r="J143" s="188"/>
      <c r="K143" s="127"/>
      <c r="L143" s="128"/>
      <c r="M143" s="129"/>
      <c r="N143" s="130"/>
      <c r="O143" s="130"/>
      <c r="P143" s="130"/>
      <c r="Q143" s="130"/>
      <c r="R143" s="130"/>
      <c r="S143" s="130"/>
      <c r="T143" s="130"/>
      <c r="U143" s="114"/>
      <c r="V143" s="114"/>
      <c r="W143" s="114"/>
      <c r="X143" s="114"/>
    </row>
    <row r="144" spans="1:25" ht="14.25" x14ac:dyDescent="0.15">
      <c r="A144" s="614"/>
      <c r="B144" s="615"/>
      <c r="C144" s="615"/>
      <c r="D144" s="616"/>
      <c r="E144" s="131">
        <v>2000</v>
      </c>
      <c r="F144" s="131">
        <v>2001</v>
      </c>
      <c r="G144" s="132">
        <v>2002</v>
      </c>
      <c r="H144" s="131">
        <v>2003</v>
      </c>
      <c r="I144" s="131">
        <v>2004</v>
      </c>
      <c r="J144" s="193">
        <v>2005</v>
      </c>
      <c r="K144" s="131">
        <v>2006</v>
      </c>
      <c r="L144" s="193">
        <v>2007</v>
      </c>
      <c r="M144" s="194">
        <v>2008</v>
      </c>
      <c r="N144" s="194">
        <v>2009</v>
      </c>
      <c r="O144" s="133">
        <v>2010</v>
      </c>
      <c r="P144" s="134">
        <v>2011</v>
      </c>
      <c r="Q144" s="133">
        <v>2012</v>
      </c>
      <c r="R144" s="134">
        <v>2013</v>
      </c>
      <c r="S144" s="134">
        <v>2014</v>
      </c>
      <c r="T144" s="134">
        <v>2015</v>
      </c>
      <c r="U144" s="134">
        <v>2016</v>
      </c>
      <c r="V144" s="195">
        <v>2017</v>
      </c>
      <c r="W144" s="195">
        <v>2018</v>
      </c>
      <c r="X144" s="195">
        <v>2019</v>
      </c>
    </row>
    <row r="145" spans="1:25" ht="14.25" x14ac:dyDescent="0.15">
      <c r="A145" s="617" t="s">
        <v>66</v>
      </c>
      <c r="B145" s="620" t="s">
        <v>12</v>
      </c>
      <c r="C145" s="196" t="s">
        <v>67</v>
      </c>
      <c r="D145" s="623" t="s">
        <v>68</v>
      </c>
      <c r="E145" s="138">
        <v>2492.0255000000002</v>
      </c>
      <c r="F145" s="138">
        <v>2660.98</v>
      </c>
      <c r="G145" s="139">
        <v>3255.96</v>
      </c>
      <c r="H145" s="138">
        <v>4382.3</v>
      </c>
      <c r="I145" s="138">
        <v>5933.2</v>
      </c>
      <c r="J145" s="140">
        <v>7619.5</v>
      </c>
      <c r="K145" s="138">
        <v>9689.7999999999993</v>
      </c>
      <c r="L145" s="140">
        <v>12204.6</v>
      </c>
      <c r="M145" s="141">
        <v>14306.9</v>
      </c>
      <c r="N145" s="142">
        <v>12016.118059999999</v>
      </c>
      <c r="O145" s="143">
        <v>15777.54315</v>
      </c>
      <c r="P145" s="144">
        <v>18983.814640420002</v>
      </c>
      <c r="Q145" s="143">
        <v>20487.14</v>
      </c>
      <c r="R145" s="144">
        <v>22090</v>
      </c>
      <c r="S145" s="144">
        <v>23422.93</v>
      </c>
      <c r="T145" s="144">
        <v>22734.68</v>
      </c>
      <c r="U145" s="144">
        <v>20976.3</v>
      </c>
      <c r="V145" s="197">
        <v>22635.200000000001</v>
      </c>
      <c r="W145" s="530">
        <v>24866.799999999999</v>
      </c>
      <c r="X145" s="530">
        <v>24990.3</v>
      </c>
      <c r="Y145" s="452"/>
    </row>
    <row r="146" spans="1:25" ht="14.25" x14ac:dyDescent="0.15">
      <c r="A146" s="618"/>
      <c r="B146" s="621"/>
      <c r="C146" s="198" t="s">
        <v>69</v>
      </c>
      <c r="D146" s="624"/>
      <c r="E146" s="147">
        <v>2250.9</v>
      </c>
      <c r="F146" s="147">
        <v>2435.5</v>
      </c>
      <c r="G146" s="148">
        <v>2951.7</v>
      </c>
      <c r="H146" s="147">
        <v>4127.6000000000004</v>
      </c>
      <c r="I146" s="147">
        <v>5612.3</v>
      </c>
      <c r="J146" s="149">
        <v>6599.5</v>
      </c>
      <c r="K146" s="147">
        <v>7914.6</v>
      </c>
      <c r="L146" s="149">
        <v>9561.2000000000007</v>
      </c>
      <c r="M146" s="150">
        <v>11325.67</v>
      </c>
      <c r="N146" s="150">
        <v>10059.231959999999</v>
      </c>
      <c r="O146" s="151">
        <v>13962.440060000001</v>
      </c>
      <c r="P146" s="152">
        <v>17434.835925030002</v>
      </c>
      <c r="Q146" s="151">
        <v>18184.05</v>
      </c>
      <c r="R146" s="152">
        <v>19499.900000000001</v>
      </c>
      <c r="S146" s="152">
        <v>19592.349999999999</v>
      </c>
      <c r="T146" s="152">
        <v>16795.64</v>
      </c>
      <c r="U146" s="152">
        <v>15879.3</v>
      </c>
      <c r="V146" s="199">
        <v>18409.8</v>
      </c>
      <c r="W146" s="531">
        <v>21357.3</v>
      </c>
      <c r="X146" s="531">
        <v>20771</v>
      </c>
      <c r="Y146" s="452"/>
    </row>
    <row r="147" spans="1:25" ht="14.25" x14ac:dyDescent="0.15">
      <c r="A147" s="618"/>
      <c r="B147" s="622"/>
      <c r="C147" s="200" t="s">
        <v>70</v>
      </c>
      <c r="D147" s="625"/>
      <c r="E147" s="155">
        <f t="shared" ref="E147:U147" si="21">E145-E146</f>
        <v>241.1255000000001</v>
      </c>
      <c r="F147" s="155">
        <f t="shared" si="21"/>
        <v>225.48000000000002</v>
      </c>
      <c r="G147" s="155">
        <f t="shared" si="21"/>
        <v>304.26000000000022</v>
      </c>
      <c r="H147" s="155">
        <f t="shared" si="21"/>
        <v>254.69999999999982</v>
      </c>
      <c r="I147" s="155">
        <f t="shared" si="21"/>
        <v>320.89999999999964</v>
      </c>
      <c r="J147" s="155">
        <f t="shared" si="21"/>
        <v>1020</v>
      </c>
      <c r="K147" s="155">
        <f t="shared" si="21"/>
        <v>1775.1999999999989</v>
      </c>
      <c r="L147" s="157">
        <f t="shared" si="21"/>
        <v>2643.3999999999996</v>
      </c>
      <c r="M147" s="158">
        <f t="shared" si="21"/>
        <v>2981.2299999999996</v>
      </c>
      <c r="N147" s="159">
        <f t="shared" si="21"/>
        <v>1956.8860999999997</v>
      </c>
      <c r="O147" s="155">
        <f t="shared" si="21"/>
        <v>1815.1030899999987</v>
      </c>
      <c r="P147" s="158">
        <f t="shared" si="21"/>
        <v>1548.9787153899997</v>
      </c>
      <c r="Q147" s="155">
        <f t="shared" si="21"/>
        <v>2303.09</v>
      </c>
      <c r="R147" s="158">
        <f t="shared" si="21"/>
        <v>2590.0999999999985</v>
      </c>
      <c r="S147" s="158">
        <f t="shared" si="21"/>
        <v>3830.5800000000017</v>
      </c>
      <c r="T147" s="158">
        <f t="shared" si="21"/>
        <v>5939.0400000000009</v>
      </c>
      <c r="U147" s="158">
        <f t="shared" si="21"/>
        <v>5097</v>
      </c>
      <c r="V147" s="171">
        <f t="shared" ref="V147:W147" si="22">V145-V146</f>
        <v>4225.4000000000015</v>
      </c>
      <c r="W147" s="532">
        <f t="shared" si="22"/>
        <v>3509.5</v>
      </c>
      <c r="X147" s="532">
        <f>X145-X146</f>
        <v>4219.2999999999993</v>
      </c>
    </row>
    <row r="148" spans="1:25" ht="14.25" x14ac:dyDescent="0.15">
      <c r="A148" s="618"/>
      <c r="B148" s="620" t="s">
        <v>71</v>
      </c>
      <c r="C148" s="196" t="s">
        <v>72</v>
      </c>
      <c r="D148" s="623" t="s">
        <v>68</v>
      </c>
      <c r="E148" s="138">
        <v>108.5</v>
      </c>
      <c r="F148" s="138">
        <v>111.1</v>
      </c>
      <c r="G148" s="139">
        <v>123.6656</v>
      </c>
      <c r="H148" s="138">
        <v>146.30000000000001</v>
      </c>
      <c r="I148" s="138">
        <v>189.2</v>
      </c>
      <c r="J148" s="140">
        <v>234.3</v>
      </c>
      <c r="K148" s="163">
        <v>283.2</v>
      </c>
      <c r="L148" s="169">
        <v>353.24090000000001</v>
      </c>
      <c r="M148" s="201">
        <v>420.69497000000001</v>
      </c>
      <c r="N148" s="202">
        <v>334.14927999999998</v>
      </c>
      <c r="O148" s="143">
        <v>430.98710999999997</v>
      </c>
      <c r="P148" s="144">
        <v>510.42360000000002</v>
      </c>
      <c r="Q148" s="143">
        <v>579.59050000000002</v>
      </c>
      <c r="R148" s="144">
        <v>645.20000000000005</v>
      </c>
      <c r="S148" s="144">
        <v>587.5</v>
      </c>
      <c r="T148" s="144">
        <v>507.1</v>
      </c>
      <c r="U148" s="144">
        <v>430.6</v>
      </c>
      <c r="V148" s="197">
        <v>449</v>
      </c>
      <c r="W148" s="530">
        <v>579.9</v>
      </c>
      <c r="X148" s="530">
        <v>558</v>
      </c>
      <c r="Y148" s="452"/>
    </row>
    <row r="149" spans="1:25" ht="14.25" x14ac:dyDescent="0.15">
      <c r="A149" s="618"/>
      <c r="B149" s="621"/>
      <c r="C149" s="198" t="s">
        <v>73</v>
      </c>
      <c r="D149" s="624"/>
      <c r="E149" s="147">
        <v>81.7</v>
      </c>
      <c r="F149" s="147">
        <v>88</v>
      </c>
      <c r="G149" s="148">
        <v>93.730900000000005</v>
      </c>
      <c r="H149" s="147">
        <v>119.3</v>
      </c>
      <c r="I149" s="147">
        <v>155.19999999999999</v>
      </c>
      <c r="J149" s="149">
        <v>175.7</v>
      </c>
      <c r="K149" s="147">
        <v>200.7</v>
      </c>
      <c r="L149" s="149">
        <v>241.5</v>
      </c>
      <c r="M149" s="150">
        <v>303.64352000000002</v>
      </c>
      <c r="N149" s="150">
        <v>295.19448999999997</v>
      </c>
      <c r="O149" s="151">
        <v>376.13437000000005</v>
      </c>
      <c r="P149" s="152">
        <v>449.935</v>
      </c>
      <c r="Q149" s="151">
        <v>461.30939999999998</v>
      </c>
      <c r="R149" s="152">
        <v>499.6</v>
      </c>
      <c r="S149" s="152">
        <v>552.5</v>
      </c>
      <c r="T149" s="152">
        <v>452.4</v>
      </c>
      <c r="U149" s="152">
        <v>434.9</v>
      </c>
      <c r="V149" s="199">
        <v>545.5</v>
      </c>
      <c r="W149" s="531">
        <v>760.9</v>
      </c>
      <c r="X149" s="531">
        <v>779.2</v>
      </c>
      <c r="Y149" s="452"/>
    </row>
    <row r="150" spans="1:25" ht="14.25" x14ac:dyDescent="0.15">
      <c r="A150" s="618"/>
      <c r="B150" s="622"/>
      <c r="C150" s="200" t="s">
        <v>74</v>
      </c>
      <c r="D150" s="625"/>
      <c r="E150" s="155">
        <v>26.8</v>
      </c>
      <c r="F150" s="155">
        <f t="shared" ref="F150:Q150" si="23">F148-F149</f>
        <v>23.099999999999994</v>
      </c>
      <c r="G150" s="156">
        <f t="shared" si="23"/>
        <v>29.934699999999992</v>
      </c>
      <c r="H150" s="155">
        <f t="shared" si="23"/>
        <v>27.000000000000014</v>
      </c>
      <c r="I150" s="155">
        <f t="shared" si="23"/>
        <v>34</v>
      </c>
      <c r="J150" s="157">
        <f t="shared" si="23"/>
        <v>58.600000000000023</v>
      </c>
      <c r="K150" s="155">
        <f t="shared" si="23"/>
        <v>82.5</v>
      </c>
      <c r="L150" s="158">
        <f t="shared" si="23"/>
        <v>111.74090000000001</v>
      </c>
      <c r="M150" s="158">
        <f t="shared" si="23"/>
        <v>117.05144999999999</v>
      </c>
      <c r="N150" s="159">
        <f t="shared" si="23"/>
        <v>38.954790000000003</v>
      </c>
      <c r="O150" s="160">
        <f t="shared" si="23"/>
        <v>54.852739999999926</v>
      </c>
      <c r="P150" s="161">
        <f t="shared" si="23"/>
        <v>60.488600000000019</v>
      </c>
      <c r="Q150" s="160">
        <f t="shared" si="23"/>
        <v>118.28110000000004</v>
      </c>
      <c r="R150" s="161">
        <f t="shared" ref="R150:W150" si="24">R148-R149</f>
        <v>145.60000000000002</v>
      </c>
      <c r="S150" s="161">
        <f t="shared" si="24"/>
        <v>35</v>
      </c>
      <c r="T150" s="161">
        <f t="shared" si="24"/>
        <v>54.700000000000045</v>
      </c>
      <c r="U150" s="161">
        <f t="shared" si="24"/>
        <v>-4.2999999999999545</v>
      </c>
      <c r="V150" s="203">
        <f t="shared" si="24"/>
        <v>-96.5</v>
      </c>
      <c r="W150" s="541">
        <f t="shared" si="24"/>
        <v>-181</v>
      </c>
      <c r="X150" s="541">
        <f t="shared" ref="X150" si="25">X148-X149</f>
        <v>-221.20000000000005</v>
      </c>
    </row>
    <row r="151" spans="1:25" ht="14.25" x14ac:dyDescent="0.15">
      <c r="A151" s="618"/>
      <c r="B151" s="626" t="s">
        <v>75</v>
      </c>
      <c r="C151" s="204" t="s">
        <v>72</v>
      </c>
      <c r="D151" s="624" t="s">
        <v>68</v>
      </c>
      <c r="E151" s="163">
        <v>12.41</v>
      </c>
      <c r="F151" s="163">
        <v>14.63</v>
      </c>
      <c r="G151" s="164">
        <v>17.684899999999999</v>
      </c>
      <c r="H151" s="163">
        <v>21.62</v>
      </c>
      <c r="I151" s="163">
        <v>17.149999999999999</v>
      </c>
      <c r="J151" s="169">
        <v>24.7</v>
      </c>
      <c r="K151" s="163">
        <v>29.96</v>
      </c>
      <c r="L151" s="169">
        <v>38.570599999999999</v>
      </c>
      <c r="M151" s="201">
        <v>47.716290000000001</v>
      </c>
      <c r="N151" s="202">
        <v>31.24935</v>
      </c>
      <c r="O151" s="143">
        <v>44.758490000000002</v>
      </c>
      <c r="P151" s="144">
        <v>49.977200000000003</v>
      </c>
      <c r="Q151" s="143">
        <v>59.826799999999999</v>
      </c>
      <c r="R151" s="144">
        <v>67.400000000000006</v>
      </c>
      <c r="S151" s="144">
        <v>57.8</v>
      </c>
      <c r="T151" s="144">
        <v>46.1</v>
      </c>
      <c r="U151" s="144">
        <v>42</v>
      </c>
      <c r="V151" s="197">
        <v>44.3</v>
      </c>
      <c r="W151" s="530">
        <v>55.9</v>
      </c>
      <c r="X151" s="530">
        <v>52.8</v>
      </c>
      <c r="Y151" s="452"/>
    </row>
    <row r="152" spans="1:25" ht="14.25" x14ac:dyDescent="0.15">
      <c r="A152" s="618"/>
      <c r="B152" s="621"/>
      <c r="C152" s="198" t="s">
        <v>73</v>
      </c>
      <c r="D152" s="624"/>
      <c r="E152" s="147">
        <v>13.12</v>
      </c>
      <c r="F152" s="147">
        <v>16.690000000000001</v>
      </c>
      <c r="G152" s="148">
        <v>19.3398</v>
      </c>
      <c r="H152" s="147">
        <v>40.1</v>
      </c>
      <c r="I152" s="147">
        <v>50.78</v>
      </c>
      <c r="J152" s="149">
        <v>40.6</v>
      </c>
      <c r="K152" s="147">
        <v>49.17</v>
      </c>
      <c r="L152" s="149">
        <v>64.409499999999994</v>
      </c>
      <c r="M152" s="150">
        <v>85.604959999999991</v>
      </c>
      <c r="N152" s="150">
        <v>86.174730000000011</v>
      </c>
      <c r="O152" s="151">
        <v>123.69333</v>
      </c>
      <c r="P152" s="152">
        <v>170.63220000000001</v>
      </c>
      <c r="Q152" s="151">
        <v>185.80330000000001</v>
      </c>
      <c r="R152" s="152">
        <v>190.9</v>
      </c>
      <c r="S152" s="152">
        <v>206</v>
      </c>
      <c r="T152" s="152">
        <v>142.6</v>
      </c>
      <c r="U152" s="152">
        <v>142.5</v>
      </c>
      <c r="V152" s="199">
        <v>141.1</v>
      </c>
      <c r="W152" s="531">
        <v>159.4</v>
      </c>
      <c r="X152" s="531">
        <v>139.6</v>
      </c>
      <c r="Y152" s="452"/>
    </row>
    <row r="153" spans="1:25" ht="14.25" x14ac:dyDescent="0.15">
      <c r="A153" s="618"/>
      <c r="B153" s="627"/>
      <c r="C153" s="205" t="s">
        <v>74</v>
      </c>
      <c r="D153" s="624"/>
      <c r="E153" s="166">
        <f t="shared" ref="E153:R153" si="26">E151-E152</f>
        <v>-0.70999999999999908</v>
      </c>
      <c r="F153" s="166">
        <f t="shared" si="26"/>
        <v>-2.0600000000000005</v>
      </c>
      <c r="G153" s="166">
        <f t="shared" si="26"/>
        <v>-1.6549000000000014</v>
      </c>
      <c r="H153" s="166">
        <f t="shared" si="26"/>
        <v>-18.48</v>
      </c>
      <c r="I153" s="166">
        <f t="shared" si="26"/>
        <v>-33.630000000000003</v>
      </c>
      <c r="J153" s="170">
        <f t="shared" si="26"/>
        <v>-15.900000000000002</v>
      </c>
      <c r="K153" s="155">
        <f t="shared" si="26"/>
        <v>-19.21</v>
      </c>
      <c r="L153" s="158">
        <f t="shared" si="26"/>
        <v>-25.838899999999995</v>
      </c>
      <c r="M153" s="158">
        <f t="shared" si="26"/>
        <v>-37.888669999999991</v>
      </c>
      <c r="N153" s="159">
        <f t="shared" si="26"/>
        <v>-54.925380000000011</v>
      </c>
      <c r="O153" s="160">
        <f t="shared" si="26"/>
        <v>-78.934840000000008</v>
      </c>
      <c r="P153" s="161">
        <f t="shared" si="26"/>
        <v>-120.655</v>
      </c>
      <c r="Q153" s="160">
        <f t="shared" si="26"/>
        <v>-125.97650000000002</v>
      </c>
      <c r="R153" s="161">
        <f t="shared" si="26"/>
        <v>-123.5</v>
      </c>
      <c r="S153" s="161">
        <f t="shared" ref="S153:X153" si="27">S151-S152</f>
        <v>-148.19999999999999</v>
      </c>
      <c r="T153" s="161">
        <f t="shared" si="27"/>
        <v>-96.5</v>
      </c>
      <c r="U153" s="161">
        <f t="shared" si="27"/>
        <v>-100.5</v>
      </c>
      <c r="V153" s="203">
        <f t="shared" si="27"/>
        <v>-96.8</v>
      </c>
      <c r="W153" s="541">
        <f t="shared" si="27"/>
        <v>-103.5</v>
      </c>
      <c r="X153" s="541">
        <f t="shared" si="27"/>
        <v>-86.8</v>
      </c>
    </row>
    <row r="154" spans="1:25" ht="14.25" x14ac:dyDescent="0.15">
      <c r="A154" s="618"/>
      <c r="B154" s="620" t="s">
        <v>76</v>
      </c>
      <c r="C154" s="196" t="s">
        <v>72</v>
      </c>
      <c r="D154" s="623" t="s">
        <v>68</v>
      </c>
      <c r="E154" s="138">
        <v>14.5</v>
      </c>
      <c r="F154" s="138">
        <v>16.100000000000001</v>
      </c>
      <c r="G154" s="139">
        <v>19.876999999999999</v>
      </c>
      <c r="H154" s="138">
        <v>28.7456</v>
      </c>
      <c r="I154" s="138">
        <v>36.799999999999997</v>
      </c>
      <c r="J154" s="140">
        <v>60.7</v>
      </c>
      <c r="K154" s="163">
        <v>84.4</v>
      </c>
      <c r="L154" s="169">
        <v>122.5712</v>
      </c>
      <c r="M154" s="201">
        <v>168.06243999999998</v>
      </c>
      <c r="N154" s="202">
        <v>100.82127</v>
      </c>
      <c r="O154" s="143">
        <v>162.80786000000001</v>
      </c>
      <c r="P154" s="144">
        <v>176.72989999999999</v>
      </c>
      <c r="Q154" s="143">
        <v>144.35169999999999</v>
      </c>
      <c r="R154" s="144">
        <v>162.30000000000001</v>
      </c>
      <c r="S154" s="144">
        <v>173.4</v>
      </c>
      <c r="T154" s="144">
        <v>80.400000000000006</v>
      </c>
      <c r="U154" s="144">
        <v>50.4</v>
      </c>
      <c r="V154" s="197">
        <v>51.4</v>
      </c>
      <c r="W154" s="530">
        <v>48.2</v>
      </c>
      <c r="X154" s="530">
        <v>56.3</v>
      </c>
      <c r="Y154" s="452"/>
    </row>
    <row r="155" spans="1:25" ht="14.25" x14ac:dyDescent="0.15">
      <c r="A155" s="618"/>
      <c r="B155" s="621"/>
      <c r="C155" s="198" t="s">
        <v>73</v>
      </c>
      <c r="D155" s="624"/>
      <c r="E155" s="147">
        <v>15.4</v>
      </c>
      <c r="F155" s="147">
        <v>17.7</v>
      </c>
      <c r="G155" s="148">
        <v>23.6251</v>
      </c>
      <c r="H155" s="147">
        <v>24.550799999999999</v>
      </c>
      <c r="I155" s="147">
        <v>31.1</v>
      </c>
      <c r="J155" s="149">
        <v>35</v>
      </c>
      <c r="K155" s="147">
        <v>44.2</v>
      </c>
      <c r="L155" s="149">
        <v>50.3947</v>
      </c>
      <c r="M155" s="150">
        <v>63.243480000000005</v>
      </c>
      <c r="N155" s="150">
        <v>61.473859999999995</v>
      </c>
      <c r="O155" s="151">
        <v>92.346289999999996</v>
      </c>
      <c r="P155" s="152">
        <v>208.49690000000001</v>
      </c>
      <c r="Q155" s="151">
        <v>231.55119999999999</v>
      </c>
      <c r="R155" s="152">
        <v>226.5</v>
      </c>
      <c r="S155" s="152">
        <v>215.7</v>
      </c>
      <c r="T155" s="152">
        <v>129.80000000000001</v>
      </c>
      <c r="U155" s="152">
        <v>115</v>
      </c>
      <c r="V155" s="199">
        <v>136.69999999999999</v>
      </c>
      <c r="W155" s="531">
        <v>189.2</v>
      </c>
      <c r="X155" s="531">
        <v>192.5</v>
      </c>
      <c r="Y155" s="452"/>
    </row>
    <row r="156" spans="1:25" ht="14.25" x14ac:dyDescent="0.15">
      <c r="A156" s="618"/>
      <c r="B156" s="622"/>
      <c r="C156" s="200" t="s">
        <v>74</v>
      </c>
      <c r="D156" s="625"/>
      <c r="E156" s="155">
        <f t="shared" ref="E156:R156" si="28">E154-E155</f>
        <v>-0.90000000000000036</v>
      </c>
      <c r="F156" s="155">
        <f t="shared" si="28"/>
        <v>-1.5999999999999979</v>
      </c>
      <c r="G156" s="155">
        <f t="shared" si="28"/>
        <v>-3.7481000000000009</v>
      </c>
      <c r="H156" s="155">
        <f t="shared" si="28"/>
        <v>4.1948000000000008</v>
      </c>
      <c r="I156" s="155">
        <f t="shared" si="28"/>
        <v>5.6999999999999957</v>
      </c>
      <c r="J156" s="157">
        <f t="shared" si="28"/>
        <v>25.700000000000003</v>
      </c>
      <c r="K156" s="155">
        <f t="shared" si="28"/>
        <v>40.200000000000003</v>
      </c>
      <c r="L156" s="158">
        <f t="shared" si="28"/>
        <v>72.176500000000004</v>
      </c>
      <c r="M156" s="158">
        <f t="shared" si="28"/>
        <v>104.81895999999998</v>
      </c>
      <c r="N156" s="159">
        <f t="shared" si="28"/>
        <v>39.347410000000004</v>
      </c>
      <c r="O156" s="160">
        <f t="shared" si="28"/>
        <v>70.461570000000009</v>
      </c>
      <c r="P156" s="161">
        <f t="shared" si="28"/>
        <v>-31.767000000000024</v>
      </c>
      <c r="Q156" s="160">
        <f t="shared" si="28"/>
        <v>-87.1995</v>
      </c>
      <c r="R156" s="161">
        <f t="shared" si="28"/>
        <v>-64.199999999999989</v>
      </c>
      <c r="S156" s="161">
        <f t="shared" ref="S156:X156" si="29">S154-S155</f>
        <v>-42.299999999999983</v>
      </c>
      <c r="T156" s="161">
        <f t="shared" si="29"/>
        <v>-49.400000000000006</v>
      </c>
      <c r="U156" s="161">
        <f t="shared" si="29"/>
        <v>-64.599999999999994</v>
      </c>
      <c r="V156" s="203">
        <f t="shared" si="29"/>
        <v>-85.299999999999983</v>
      </c>
      <c r="W156" s="541">
        <f t="shared" si="29"/>
        <v>-141</v>
      </c>
      <c r="X156" s="541">
        <f t="shared" si="29"/>
        <v>-136.19999999999999</v>
      </c>
    </row>
    <row r="157" spans="1:25" ht="14.25" x14ac:dyDescent="0.15">
      <c r="A157" s="618"/>
      <c r="B157" s="620" t="s">
        <v>77</v>
      </c>
      <c r="C157" s="196" t="s">
        <v>72</v>
      </c>
      <c r="D157" s="623" t="s">
        <v>68</v>
      </c>
      <c r="E157" s="138">
        <v>10.210000000000001</v>
      </c>
      <c r="F157" s="138">
        <v>11.4</v>
      </c>
      <c r="G157" s="139">
        <v>13.7095</v>
      </c>
      <c r="H157" s="138">
        <v>14.408899999999999</v>
      </c>
      <c r="I157" s="138">
        <v>16.82</v>
      </c>
      <c r="J157" s="140">
        <v>20.6</v>
      </c>
      <c r="K157" s="163">
        <v>21.4</v>
      </c>
      <c r="L157" s="169">
        <v>29.4741</v>
      </c>
      <c r="M157" s="201">
        <v>35.918500000000002</v>
      </c>
      <c r="N157" s="202">
        <v>23.15476</v>
      </c>
      <c r="O157" s="143">
        <v>33.344259999999998</v>
      </c>
      <c r="P157" s="144">
        <v>46.869700000000002</v>
      </c>
      <c r="Q157" s="143">
        <v>39.701599999999999</v>
      </c>
      <c r="R157" s="144">
        <v>40.9</v>
      </c>
      <c r="S157" s="144">
        <v>63.9</v>
      </c>
      <c r="T157" s="144">
        <v>56.5</v>
      </c>
      <c r="U157" s="144">
        <v>44</v>
      </c>
      <c r="V157" s="197">
        <v>49.4</v>
      </c>
      <c r="W157" s="530">
        <v>74.8</v>
      </c>
      <c r="X157" s="530">
        <v>73.8</v>
      </c>
      <c r="Y157" s="452"/>
    </row>
    <row r="158" spans="1:25" ht="14.25" x14ac:dyDescent="0.15">
      <c r="A158" s="618"/>
      <c r="B158" s="621"/>
      <c r="C158" s="198" t="s">
        <v>73</v>
      </c>
      <c r="D158" s="624"/>
      <c r="E158" s="147">
        <v>10.14</v>
      </c>
      <c r="F158" s="147">
        <v>14.07</v>
      </c>
      <c r="G158" s="148">
        <v>16.3399</v>
      </c>
      <c r="H158" s="147">
        <v>16.726400000000002</v>
      </c>
      <c r="I158" s="147">
        <v>23.67</v>
      </c>
      <c r="J158" s="149">
        <v>30.97</v>
      </c>
      <c r="K158" s="147">
        <v>38.200000000000003</v>
      </c>
      <c r="L158" s="149">
        <v>47.971899999999998</v>
      </c>
      <c r="M158" s="150">
        <v>53.266330000000004</v>
      </c>
      <c r="N158" s="150">
        <v>44.585900000000002</v>
      </c>
      <c r="O158" s="151">
        <v>53.953150000000001</v>
      </c>
      <c r="P158" s="152">
        <v>72.439300000000003</v>
      </c>
      <c r="Q158" s="151">
        <v>72.888199999999998</v>
      </c>
      <c r="R158" s="152">
        <v>78.98</v>
      </c>
      <c r="S158" s="152">
        <v>81.599999999999994</v>
      </c>
      <c r="T158" s="152">
        <v>70.8</v>
      </c>
      <c r="U158" s="152">
        <v>72.400000000000006</v>
      </c>
      <c r="V158" s="199">
        <v>89.6</v>
      </c>
      <c r="W158" s="531">
        <v>123.5</v>
      </c>
      <c r="X158" s="531">
        <v>127.4</v>
      </c>
      <c r="Y158" s="452"/>
    </row>
    <row r="159" spans="1:25" ht="14.25" x14ac:dyDescent="0.15">
      <c r="A159" s="619"/>
      <c r="B159" s="622"/>
      <c r="C159" s="200" t="s">
        <v>74</v>
      </c>
      <c r="D159" s="625"/>
      <c r="E159" s="155">
        <f t="shared" ref="E159:R159" si="30">E157-E158</f>
        <v>7.0000000000000284E-2</v>
      </c>
      <c r="F159" s="155">
        <f t="shared" si="30"/>
        <v>-2.67</v>
      </c>
      <c r="G159" s="155">
        <f t="shared" si="30"/>
        <v>-2.6303999999999998</v>
      </c>
      <c r="H159" s="155">
        <f t="shared" si="30"/>
        <v>-2.3175000000000026</v>
      </c>
      <c r="I159" s="155">
        <f t="shared" si="30"/>
        <v>-6.8500000000000014</v>
      </c>
      <c r="J159" s="157">
        <f t="shared" si="30"/>
        <v>-10.369999999999997</v>
      </c>
      <c r="K159" s="155">
        <f t="shared" si="30"/>
        <v>-16.800000000000004</v>
      </c>
      <c r="L159" s="158">
        <f t="shared" si="30"/>
        <v>-18.497799999999998</v>
      </c>
      <c r="M159" s="158">
        <f t="shared" si="30"/>
        <v>-17.347830000000002</v>
      </c>
      <c r="N159" s="159">
        <f t="shared" si="30"/>
        <v>-21.431140000000003</v>
      </c>
      <c r="O159" s="160">
        <f t="shared" si="30"/>
        <v>-20.608890000000002</v>
      </c>
      <c r="P159" s="161">
        <f t="shared" si="30"/>
        <v>-25.569600000000001</v>
      </c>
      <c r="Q159" s="160">
        <f t="shared" si="30"/>
        <v>-33.186599999999999</v>
      </c>
      <c r="R159" s="161">
        <f t="shared" si="30"/>
        <v>-38.080000000000005</v>
      </c>
      <c r="S159" s="161">
        <f t="shared" ref="S159:X159" si="31">S157-S158</f>
        <v>-17.699999999999996</v>
      </c>
      <c r="T159" s="203">
        <f t="shared" si="31"/>
        <v>-14.299999999999997</v>
      </c>
      <c r="U159" s="203">
        <f t="shared" si="31"/>
        <v>-28.400000000000006</v>
      </c>
      <c r="V159" s="203">
        <f t="shared" si="31"/>
        <v>-40.199999999999996</v>
      </c>
      <c r="W159" s="203">
        <f t="shared" si="31"/>
        <v>-48.7</v>
      </c>
      <c r="X159" s="203">
        <f t="shared" si="31"/>
        <v>-53.600000000000009</v>
      </c>
    </row>
    <row r="160" spans="1:25" ht="14.25" x14ac:dyDescent="0.15">
      <c r="A160" s="635" t="s">
        <v>78</v>
      </c>
      <c r="B160" s="638" t="s">
        <v>12</v>
      </c>
      <c r="C160" s="206" t="s">
        <v>79</v>
      </c>
      <c r="D160" s="628" t="s">
        <v>68</v>
      </c>
      <c r="E160" s="138">
        <v>593.55999999999995</v>
      </c>
      <c r="F160" s="138">
        <v>496.72</v>
      </c>
      <c r="G160" s="139">
        <v>550.11</v>
      </c>
      <c r="H160" s="138">
        <v>561.4</v>
      </c>
      <c r="I160" s="138">
        <v>640.70000000000005</v>
      </c>
      <c r="J160" s="140">
        <v>638.1</v>
      </c>
      <c r="K160" s="163">
        <v>670.76</v>
      </c>
      <c r="L160" s="169">
        <v>783.39</v>
      </c>
      <c r="M160" s="201">
        <v>952.53</v>
      </c>
      <c r="N160" s="202">
        <v>918.04</v>
      </c>
      <c r="O160" s="143">
        <v>1088.21</v>
      </c>
      <c r="P160" s="144">
        <v>1176.98</v>
      </c>
      <c r="Q160" s="143">
        <v>1132.94</v>
      </c>
      <c r="R160" s="144">
        <v>1187.2</v>
      </c>
      <c r="S160" s="144">
        <v>1197.0999999999999</v>
      </c>
      <c r="T160" s="144">
        <v>1262.7</v>
      </c>
      <c r="U160" s="144">
        <v>1260</v>
      </c>
      <c r="V160" s="197">
        <v>1310.4000000000001</v>
      </c>
      <c r="W160" s="197">
        <v>1350</v>
      </c>
      <c r="X160" s="530">
        <v>1381</v>
      </c>
      <c r="Y160" s="459"/>
    </row>
    <row r="161" spans="1:25" ht="14.25" x14ac:dyDescent="0.15">
      <c r="A161" s="636"/>
      <c r="B161" s="639"/>
      <c r="C161" s="207" t="s">
        <v>80</v>
      </c>
      <c r="D161" s="629"/>
      <c r="E161" s="147">
        <v>100</v>
      </c>
      <c r="F161" s="101" t="s">
        <v>37</v>
      </c>
      <c r="G161" s="101" t="s">
        <v>45</v>
      </c>
      <c r="H161" s="101" t="s">
        <v>81</v>
      </c>
      <c r="I161" s="101" t="s">
        <v>37</v>
      </c>
      <c r="J161" s="101" t="s">
        <v>81</v>
      </c>
      <c r="K161" s="101" t="s">
        <v>37</v>
      </c>
      <c r="L161" s="101" t="s">
        <v>36</v>
      </c>
      <c r="M161" s="101" t="s">
        <v>82</v>
      </c>
      <c r="N161" s="101" t="s">
        <v>45</v>
      </c>
      <c r="O161" s="147" t="s">
        <v>83</v>
      </c>
      <c r="P161" s="149" t="s">
        <v>84</v>
      </c>
      <c r="Q161" s="147" t="s">
        <v>85</v>
      </c>
      <c r="R161" s="149" t="s">
        <v>86</v>
      </c>
      <c r="S161" s="149" t="s">
        <v>84</v>
      </c>
      <c r="T161" s="149" t="s">
        <v>87</v>
      </c>
      <c r="U161" s="149" t="s">
        <v>202</v>
      </c>
      <c r="V161" s="445" t="s">
        <v>83</v>
      </c>
      <c r="W161" s="445" t="s">
        <v>203</v>
      </c>
      <c r="X161" s="445" t="s">
        <v>83</v>
      </c>
    </row>
    <row r="162" spans="1:25" ht="14.25" x14ac:dyDescent="0.15">
      <c r="A162" s="636"/>
      <c r="B162" s="639"/>
      <c r="C162" s="207" t="s">
        <v>88</v>
      </c>
      <c r="D162" s="629"/>
      <c r="E162" s="147">
        <v>407.15</v>
      </c>
      <c r="F162" s="147">
        <v>468.78</v>
      </c>
      <c r="G162" s="148">
        <v>527.42999999999995</v>
      </c>
      <c r="H162" s="147">
        <v>535.04999999999995</v>
      </c>
      <c r="I162" s="147">
        <v>606.29999999999995</v>
      </c>
      <c r="J162" s="149">
        <v>603.25</v>
      </c>
      <c r="K162" s="147">
        <v>630.21</v>
      </c>
      <c r="L162" s="149">
        <v>747.68</v>
      </c>
      <c r="M162" s="150">
        <v>923.95</v>
      </c>
      <c r="N162" s="150">
        <v>900.33</v>
      </c>
      <c r="O162" s="151">
        <v>1057.3</v>
      </c>
      <c r="P162" s="152">
        <v>1160.1099999999999</v>
      </c>
      <c r="Q162" s="151">
        <v>1117.1600000000001</v>
      </c>
      <c r="R162" s="152">
        <v>1175.9000000000001</v>
      </c>
      <c r="S162" s="152">
        <v>1195.5999999999999</v>
      </c>
      <c r="T162" s="152">
        <v>1262.7</v>
      </c>
      <c r="U162" s="152">
        <v>1260</v>
      </c>
      <c r="V162" s="199">
        <v>1310.4000000000001</v>
      </c>
      <c r="W162" s="199">
        <v>1350</v>
      </c>
      <c r="X162" s="531">
        <v>1381</v>
      </c>
      <c r="Y162" s="459"/>
    </row>
    <row r="163" spans="1:25" ht="14.25" x14ac:dyDescent="0.15">
      <c r="A163" s="636"/>
      <c r="B163" s="640"/>
      <c r="C163" s="208" t="s">
        <v>89</v>
      </c>
      <c r="D163" s="641"/>
      <c r="E163" s="166">
        <v>86.41</v>
      </c>
      <c r="F163" s="166">
        <v>27.94</v>
      </c>
      <c r="G163" s="167">
        <v>22.68</v>
      </c>
      <c r="H163" s="166">
        <v>26.35</v>
      </c>
      <c r="I163" s="166">
        <v>34.4</v>
      </c>
      <c r="J163" s="170">
        <v>34.799999999999997</v>
      </c>
      <c r="K163" s="155">
        <v>40.549999999999997</v>
      </c>
      <c r="L163" s="157">
        <v>35.72</v>
      </c>
      <c r="M163" s="158">
        <v>28.6</v>
      </c>
      <c r="N163" s="159">
        <v>17.7</v>
      </c>
      <c r="O163" s="160">
        <v>30.86</v>
      </c>
      <c r="P163" s="161">
        <v>16.87</v>
      </c>
      <c r="Q163" s="160">
        <v>15.78</v>
      </c>
      <c r="R163" s="161">
        <v>11.3</v>
      </c>
      <c r="S163" s="161">
        <v>1.4</v>
      </c>
      <c r="T163" s="161">
        <f>T162-T160</f>
        <v>0</v>
      </c>
      <c r="U163" s="161">
        <v>0</v>
      </c>
      <c r="V163" s="203">
        <v>0</v>
      </c>
      <c r="W163" s="203">
        <v>0</v>
      </c>
      <c r="X163" s="203">
        <v>0</v>
      </c>
    </row>
    <row r="164" spans="1:25" ht="14.25" x14ac:dyDescent="0.15">
      <c r="A164" s="636"/>
      <c r="B164" s="642" t="s">
        <v>7</v>
      </c>
      <c r="C164" s="206" t="s">
        <v>79</v>
      </c>
      <c r="D164" s="628" t="s">
        <v>68</v>
      </c>
      <c r="E164" s="138">
        <v>30.161999999999999</v>
      </c>
      <c r="F164" s="138">
        <v>35.862700000000004</v>
      </c>
      <c r="G164" s="139">
        <v>42.553800000000003</v>
      </c>
      <c r="H164" s="138">
        <v>57.107399999999998</v>
      </c>
      <c r="I164" s="138">
        <v>54.1</v>
      </c>
      <c r="J164" s="140">
        <v>35.9</v>
      </c>
      <c r="K164" s="163">
        <v>59.855400000000003</v>
      </c>
      <c r="L164" s="140">
        <v>90.967299999999994</v>
      </c>
      <c r="M164" s="174">
        <v>120.1925</v>
      </c>
      <c r="N164" s="174">
        <v>154.43899999999999</v>
      </c>
      <c r="O164" s="172">
        <v>207.501</v>
      </c>
      <c r="P164" s="173">
        <v>242.6739</v>
      </c>
      <c r="Q164" s="172">
        <v>267.93150000000003</v>
      </c>
      <c r="R164" s="173">
        <v>290.39960000000002</v>
      </c>
      <c r="S164" s="173">
        <v>274.2</v>
      </c>
      <c r="T164" s="173">
        <v>51.851599999999998</v>
      </c>
      <c r="U164" s="173" t="s">
        <v>60</v>
      </c>
      <c r="V164" s="213" t="s">
        <v>6</v>
      </c>
      <c r="W164" s="213" t="s">
        <v>6</v>
      </c>
      <c r="X164" s="213" t="s">
        <v>6</v>
      </c>
    </row>
    <row r="165" spans="1:25" ht="14.25" x14ac:dyDescent="0.15">
      <c r="A165" s="636"/>
      <c r="B165" s="632"/>
      <c r="C165" s="207" t="s">
        <v>80</v>
      </c>
      <c r="D165" s="629"/>
      <c r="E165" s="147">
        <v>3.5472000000000001</v>
      </c>
      <c r="F165" s="147">
        <v>3.3281999999999998</v>
      </c>
      <c r="G165" s="148">
        <v>2.0777000000000001</v>
      </c>
      <c r="H165" s="147">
        <v>1.2811999999999999</v>
      </c>
      <c r="I165" s="101" t="s">
        <v>45</v>
      </c>
      <c r="J165" s="101" t="s">
        <v>45</v>
      </c>
      <c r="K165" s="101" t="s">
        <v>45</v>
      </c>
      <c r="L165" s="101" t="s">
        <v>37</v>
      </c>
      <c r="M165" s="101" t="s">
        <v>37</v>
      </c>
      <c r="N165" s="101" t="s">
        <v>90</v>
      </c>
      <c r="O165" s="151" t="s">
        <v>91</v>
      </c>
      <c r="P165" s="152" t="s">
        <v>87</v>
      </c>
      <c r="Q165" s="151" t="s">
        <v>84</v>
      </c>
      <c r="R165" s="151" t="s">
        <v>85</v>
      </c>
      <c r="S165" s="151" t="s">
        <v>84</v>
      </c>
      <c r="T165" s="151" t="s">
        <v>84</v>
      </c>
      <c r="U165" s="151" t="s">
        <v>202</v>
      </c>
      <c r="V165" s="153" t="s">
        <v>83</v>
      </c>
      <c r="W165" s="153" t="s">
        <v>83</v>
      </c>
      <c r="X165" s="153" t="s">
        <v>83</v>
      </c>
    </row>
    <row r="166" spans="1:25" ht="14.25" x14ac:dyDescent="0.15">
      <c r="A166" s="636"/>
      <c r="B166" s="632"/>
      <c r="C166" s="207" t="s">
        <v>88</v>
      </c>
      <c r="D166" s="629"/>
      <c r="E166" s="147">
        <v>25.521899999999999</v>
      </c>
      <c r="F166" s="147">
        <v>31.129300000000001</v>
      </c>
      <c r="G166" s="148">
        <v>39.156099999999995</v>
      </c>
      <c r="H166" s="147">
        <v>55.8262</v>
      </c>
      <c r="I166" s="147">
        <v>54.1</v>
      </c>
      <c r="J166" s="149">
        <v>35.9</v>
      </c>
      <c r="K166" s="147">
        <v>59.855400000000003</v>
      </c>
      <c r="L166" s="149">
        <v>90.967299999999994</v>
      </c>
      <c r="M166" s="150">
        <v>120.2</v>
      </c>
      <c r="N166" s="150">
        <v>154.4</v>
      </c>
      <c r="O166" s="151">
        <v>207.501</v>
      </c>
      <c r="P166" s="152">
        <v>242.6739</v>
      </c>
      <c r="Q166" s="151">
        <v>267.93150000000003</v>
      </c>
      <c r="R166" s="152">
        <v>290.39999999999998</v>
      </c>
      <c r="S166" s="152">
        <v>274.2</v>
      </c>
      <c r="T166" s="152">
        <v>51.851599999999998</v>
      </c>
      <c r="U166" s="152">
        <v>29.99</v>
      </c>
      <c r="V166" s="199">
        <v>53.4</v>
      </c>
      <c r="W166" s="199">
        <v>49</v>
      </c>
      <c r="X166" s="531">
        <v>33.200000000000003</v>
      </c>
      <c r="Y166" s="459"/>
    </row>
    <row r="167" spans="1:25" ht="14.25" x14ac:dyDescent="0.15">
      <c r="A167" s="636"/>
      <c r="B167" s="633"/>
      <c r="C167" s="209" t="s">
        <v>89</v>
      </c>
      <c r="D167" s="630"/>
      <c r="E167" s="155">
        <v>1.0929</v>
      </c>
      <c r="F167" s="155">
        <v>1.4052</v>
      </c>
      <c r="G167" s="156">
        <v>1.32</v>
      </c>
      <c r="H167" s="210" t="s">
        <v>37</v>
      </c>
      <c r="I167" s="210" t="s">
        <v>37</v>
      </c>
      <c r="J167" s="210" t="s">
        <v>37</v>
      </c>
      <c r="K167" s="210" t="s">
        <v>36</v>
      </c>
      <c r="L167" s="210" t="s">
        <v>37</v>
      </c>
      <c r="M167" s="210" t="s">
        <v>37</v>
      </c>
      <c r="N167" s="210" t="s">
        <v>92</v>
      </c>
      <c r="O167" s="182" t="s">
        <v>84</v>
      </c>
      <c r="P167" s="179" t="s">
        <v>84</v>
      </c>
      <c r="Q167" s="182" t="s">
        <v>84</v>
      </c>
      <c r="R167" s="179" t="s">
        <v>93</v>
      </c>
      <c r="S167" s="179" t="s">
        <v>93</v>
      </c>
      <c r="T167" s="179" t="s">
        <v>93</v>
      </c>
      <c r="U167" s="179" t="s">
        <v>93</v>
      </c>
      <c r="V167" s="211" t="s">
        <v>93</v>
      </c>
      <c r="W167" s="211" t="s">
        <v>93</v>
      </c>
      <c r="X167" s="211" t="s">
        <v>93</v>
      </c>
    </row>
    <row r="168" spans="1:25" ht="14.25" x14ac:dyDescent="0.15">
      <c r="A168" s="636"/>
      <c r="B168" s="631" t="s">
        <v>8</v>
      </c>
      <c r="C168" s="212" t="s">
        <v>79</v>
      </c>
      <c r="D168" s="634" t="s">
        <v>68</v>
      </c>
      <c r="E168" s="163">
        <v>4.9351000000000003</v>
      </c>
      <c r="F168" s="163">
        <v>5.3287999999999993</v>
      </c>
      <c r="G168" s="164">
        <v>5.5175999999999998</v>
      </c>
      <c r="H168" s="163">
        <v>5.0608000000000004</v>
      </c>
      <c r="I168" s="163">
        <v>5.7</v>
      </c>
      <c r="J168" s="169">
        <v>11.5</v>
      </c>
      <c r="K168" s="163">
        <v>16.502800000000001</v>
      </c>
      <c r="L168" s="169">
        <v>22.706199999999999</v>
      </c>
      <c r="M168" s="201">
        <v>30.0809</v>
      </c>
      <c r="N168" s="202">
        <v>35.6661</v>
      </c>
      <c r="O168" s="172">
        <v>41.646099999999997</v>
      </c>
      <c r="P168" s="173">
        <v>49.470500000000001</v>
      </c>
      <c r="Q168" s="172">
        <v>58.159700000000001</v>
      </c>
      <c r="R168" s="173">
        <v>67.64</v>
      </c>
      <c r="S168" s="173">
        <v>76.855199999999996</v>
      </c>
      <c r="T168" s="173">
        <v>85.7</v>
      </c>
      <c r="U168" s="173">
        <v>94.31</v>
      </c>
      <c r="V168" s="213" t="s">
        <v>6</v>
      </c>
      <c r="W168" s="213" t="s">
        <v>6</v>
      </c>
      <c r="X168" s="213" t="s">
        <v>6</v>
      </c>
    </row>
    <row r="169" spans="1:25" ht="14.25" x14ac:dyDescent="0.15">
      <c r="A169" s="636"/>
      <c r="B169" s="632"/>
      <c r="C169" s="207" t="s">
        <v>80</v>
      </c>
      <c r="D169" s="629"/>
      <c r="E169" s="147">
        <v>1.5649999999999999</v>
      </c>
      <c r="F169" s="147">
        <v>1.8422000000000001</v>
      </c>
      <c r="G169" s="148">
        <v>2.2015000000000002</v>
      </c>
      <c r="H169" s="147">
        <v>1.64</v>
      </c>
      <c r="I169" s="147">
        <v>1.17</v>
      </c>
      <c r="J169" s="149">
        <v>3.8</v>
      </c>
      <c r="K169" s="147">
        <v>5.3657000000000004</v>
      </c>
      <c r="L169" s="149">
        <v>10.509399999999999</v>
      </c>
      <c r="M169" s="177">
        <v>14.272399999999999</v>
      </c>
      <c r="N169" s="177">
        <v>12.8841</v>
      </c>
      <c r="O169" s="151">
        <v>20.5976</v>
      </c>
      <c r="P169" s="152">
        <v>30.276800000000001</v>
      </c>
      <c r="Q169" s="151">
        <v>23.7395</v>
      </c>
      <c r="R169" s="152">
        <v>0.65369999999999995</v>
      </c>
      <c r="S169" s="152">
        <v>1.1385000000000001</v>
      </c>
      <c r="T169" s="152">
        <v>9.5000000000000001E-2</v>
      </c>
      <c r="U169" s="152" t="s">
        <v>94</v>
      </c>
      <c r="V169" s="199" t="s">
        <v>6</v>
      </c>
      <c r="W169" s="199" t="s">
        <v>6</v>
      </c>
      <c r="X169" s="199" t="s">
        <v>6</v>
      </c>
    </row>
    <row r="170" spans="1:25" ht="14.25" x14ac:dyDescent="0.15">
      <c r="A170" s="636"/>
      <c r="B170" s="632"/>
      <c r="C170" s="207" t="s">
        <v>88</v>
      </c>
      <c r="D170" s="629"/>
      <c r="E170" s="147">
        <v>3.3700999999999999</v>
      </c>
      <c r="F170" s="147">
        <v>3.3765999999999998</v>
      </c>
      <c r="G170" s="148">
        <v>3.1703000000000001</v>
      </c>
      <c r="H170" s="147">
        <v>3.1808000000000001</v>
      </c>
      <c r="I170" s="147">
        <v>4.53</v>
      </c>
      <c r="J170" s="149">
        <v>6.6</v>
      </c>
      <c r="K170" s="147">
        <v>7.6063999999999998</v>
      </c>
      <c r="L170" s="149">
        <v>8.8495000000000008</v>
      </c>
      <c r="M170" s="150">
        <v>9.9330999999999996</v>
      </c>
      <c r="N170" s="150">
        <v>11.3977</v>
      </c>
      <c r="O170" s="151">
        <v>12.8042</v>
      </c>
      <c r="P170" s="152">
        <v>14.8125</v>
      </c>
      <c r="Q170" s="151">
        <v>16.486499999999999</v>
      </c>
      <c r="R170" s="152">
        <v>18.190000000000001</v>
      </c>
      <c r="S170" s="152">
        <v>19.994299999999999</v>
      </c>
      <c r="T170" s="152">
        <v>21.274699999999999</v>
      </c>
      <c r="U170" s="152">
        <v>22.74</v>
      </c>
      <c r="V170" s="199" t="s">
        <v>6</v>
      </c>
      <c r="W170" s="199" t="s">
        <v>6</v>
      </c>
      <c r="X170" s="199" t="s">
        <v>6</v>
      </c>
    </row>
    <row r="171" spans="1:25" ht="14.25" x14ac:dyDescent="0.15">
      <c r="A171" s="636"/>
      <c r="B171" s="643"/>
      <c r="C171" s="208" t="s">
        <v>89</v>
      </c>
      <c r="D171" s="641"/>
      <c r="E171" s="166">
        <v>0</v>
      </c>
      <c r="F171" s="166">
        <v>0.11</v>
      </c>
      <c r="G171" s="167">
        <v>0.14579999999999999</v>
      </c>
      <c r="H171" s="166">
        <v>0.24</v>
      </c>
      <c r="I171" s="166">
        <f>I168-I169-I170</f>
        <v>0</v>
      </c>
      <c r="J171" s="170">
        <f>J168-J169-J170</f>
        <v>1.1000000000000005</v>
      </c>
      <c r="K171" s="155">
        <v>3.5306999999999999</v>
      </c>
      <c r="L171" s="157">
        <v>3.3473000000000002</v>
      </c>
      <c r="M171" s="180">
        <v>5.8754</v>
      </c>
      <c r="N171" s="181">
        <v>11.3843</v>
      </c>
      <c r="O171" s="182">
        <v>8.2443000000000008</v>
      </c>
      <c r="P171" s="179">
        <v>4.3811999999999998</v>
      </c>
      <c r="Q171" s="182">
        <v>17.933700000000002</v>
      </c>
      <c r="R171" s="179">
        <v>48.792900000000003</v>
      </c>
      <c r="S171" s="179">
        <v>55.7224</v>
      </c>
      <c r="T171" s="179">
        <v>63.484999999999999</v>
      </c>
      <c r="U171" s="179" t="s">
        <v>5</v>
      </c>
      <c r="V171" s="211" t="s">
        <v>5</v>
      </c>
      <c r="W171" s="211" t="s">
        <v>5</v>
      </c>
      <c r="X171" s="211" t="s">
        <v>5</v>
      </c>
    </row>
    <row r="172" spans="1:25" ht="14.25" x14ac:dyDescent="0.15">
      <c r="A172" s="636"/>
      <c r="B172" s="642" t="s">
        <v>95</v>
      </c>
      <c r="C172" s="206" t="s">
        <v>79</v>
      </c>
      <c r="D172" s="628" t="s">
        <v>68</v>
      </c>
      <c r="E172" s="138">
        <v>11.0359</v>
      </c>
      <c r="F172" s="138">
        <v>11.5114</v>
      </c>
      <c r="G172" s="139">
        <v>12.365600000000001</v>
      </c>
      <c r="H172" s="138">
        <v>12.8772</v>
      </c>
      <c r="I172" s="138">
        <v>14.454599999999999</v>
      </c>
      <c r="J172" s="140">
        <v>15.2202</v>
      </c>
      <c r="K172" s="163">
        <v>17.490100000000002</v>
      </c>
      <c r="L172" s="169">
        <v>21.690799999999999</v>
      </c>
      <c r="M172" s="201">
        <v>26.5642</v>
      </c>
      <c r="N172" s="202">
        <v>25.09</v>
      </c>
      <c r="O172" s="172">
        <v>27.585100000000001</v>
      </c>
      <c r="P172" s="173">
        <v>34.569400000000002</v>
      </c>
      <c r="Q172" s="172">
        <v>39.914000000000001</v>
      </c>
      <c r="R172" s="173">
        <v>46.4</v>
      </c>
      <c r="S172" s="173">
        <v>51.6</v>
      </c>
      <c r="T172" s="173">
        <v>55.450899999999997</v>
      </c>
      <c r="U172" s="173">
        <v>59</v>
      </c>
      <c r="V172" s="213" t="s">
        <v>6</v>
      </c>
      <c r="W172" s="213" t="s">
        <v>6</v>
      </c>
      <c r="X172" s="213" t="s">
        <v>6</v>
      </c>
    </row>
    <row r="173" spans="1:25" ht="14.25" x14ac:dyDescent="0.15">
      <c r="A173" s="636"/>
      <c r="B173" s="632"/>
      <c r="C173" s="207" t="s">
        <v>80</v>
      </c>
      <c r="D173" s="629"/>
      <c r="E173" s="147">
        <v>2.7274000000000003</v>
      </c>
      <c r="F173" s="147">
        <v>2.9</v>
      </c>
      <c r="G173" s="148">
        <v>2.91</v>
      </c>
      <c r="H173" s="147">
        <v>2.58</v>
      </c>
      <c r="I173" s="147">
        <v>2.0907</v>
      </c>
      <c r="J173" s="149">
        <v>0.75119999999999998</v>
      </c>
      <c r="K173" s="147">
        <v>0.41</v>
      </c>
      <c r="L173" s="149">
        <v>0.84</v>
      </c>
      <c r="M173" s="177">
        <v>1.0900000000000001</v>
      </c>
      <c r="N173" s="177">
        <v>1.47</v>
      </c>
      <c r="O173" s="151">
        <v>0.97</v>
      </c>
      <c r="P173" s="152">
        <v>2.089</v>
      </c>
      <c r="Q173" s="151">
        <v>0.91439999999999999</v>
      </c>
      <c r="R173" s="152">
        <v>0.29010000000000002</v>
      </c>
      <c r="S173" s="152">
        <v>0.67600000000000005</v>
      </c>
      <c r="T173" s="152">
        <v>0.96340000000000003</v>
      </c>
      <c r="U173" s="152">
        <v>0.26640000000000003</v>
      </c>
      <c r="V173" s="199" t="s">
        <v>83</v>
      </c>
      <c r="W173" s="199" t="s">
        <v>83</v>
      </c>
      <c r="X173" s="199" t="s">
        <v>83</v>
      </c>
    </row>
    <row r="174" spans="1:25" ht="14.25" x14ac:dyDescent="0.15">
      <c r="A174" s="636"/>
      <c r="B174" s="632"/>
      <c r="C174" s="207" t="s">
        <v>88</v>
      </c>
      <c r="D174" s="629"/>
      <c r="E174" s="147">
        <v>8.3084999999999987</v>
      </c>
      <c r="F174" s="147">
        <v>8.6113999999999997</v>
      </c>
      <c r="G174" s="148">
        <v>9.4556000000000004</v>
      </c>
      <c r="H174" s="147">
        <v>10.2972</v>
      </c>
      <c r="I174" s="147">
        <v>12.363899999999999</v>
      </c>
      <c r="J174" s="149">
        <v>14.468999999999999</v>
      </c>
      <c r="K174" s="147">
        <v>17.080100000000002</v>
      </c>
      <c r="L174" s="149">
        <v>20.8508</v>
      </c>
      <c r="M174" s="150">
        <v>25.4742</v>
      </c>
      <c r="N174" s="150">
        <v>23.62</v>
      </c>
      <c r="O174" s="151">
        <v>26.615100000000002</v>
      </c>
      <c r="P174" s="152">
        <v>32.480400000000003</v>
      </c>
      <c r="Q174" s="151">
        <v>38.999600000000001</v>
      </c>
      <c r="R174" s="152">
        <v>46.1</v>
      </c>
      <c r="S174" s="152">
        <v>50.9</v>
      </c>
      <c r="T174" s="152">
        <v>54.487499999999997</v>
      </c>
      <c r="U174" s="152">
        <v>58.2</v>
      </c>
      <c r="V174" s="199">
        <v>58.4</v>
      </c>
      <c r="W174" s="199">
        <v>59.5</v>
      </c>
      <c r="X174" s="531">
        <v>54</v>
      </c>
      <c r="Y174" s="459"/>
    </row>
    <row r="175" spans="1:25" ht="14.25" x14ac:dyDescent="0.15">
      <c r="A175" s="636"/>
      <c r="B175" s="633"/>
      <c r="C175" s="209" t="s">
        <v>89</v>
      </c>
      <c r="D175" s="630"/>
      <c r="E175" s="210" t="s">
        <v>37</v>
      </c>
      <c r="F175" s="210" t="s">
        <v>96</v>
      </c>
      <c r="G175" s="210" t="s">
        <v>37</v>
      </c>
      <c r="H175" s="210" t="s">
        <v>81</v>
      </c>
      <c r="I175" s="210" t="s">
        <v>37</v>
      </c>
      <c r="J175" s="210" t="s">
        <v>37</v>
      </c>
      <c r="K175" s="210" t="s">
        <v>96</v>
      </c>
      <c r="L175" s="210" t="s">
        <v>96</v>
      </c>
      <c r="M175" s="210" t="s">
        <v>37</v>
      </c>
      <c r="N175" s="210" t="s">
        <v>37</v>
      </c>
      <c r="O175" s="182" t="s">
        <v>84</v>
      </c>
      <c r="P175" s="179" t="s">
        <v>84</v>
      </c>
      <c r="Q175" s="182" t="s">
        <v>97</v>
      </c>
      <c r="R175" s="179" t="s">
        <v>93</v>
      </c>
      <c r="S175" s="179" t="s">
        <v>93</v>
      </c>
      <c r="T175" s="179" t="s">
        <v>93</v>
      </c>
      <c r="U175" s="179" t="s">
        <v>93</v>
      </c>
      <c r="V175" s="211" t="s">
        <v>93</v>
      </c>
      <c r="W175" s="211" t="s">
        <v>93</v>
      </c>
      <c r="X175" s="211" t="s">
        <v>93</v>
      </c>
    </row>
    <row r="176" spans="1:25" ht="14.25" x14ac:dyDescent="0.15">
      <c r="A176" s="636"/>
      <c r="B176" s="631" t="s">
        <v>10</v>
      </c>
      <c r="C176" s="212" t="s">
        <v>79</v>
      </c>
      <c r="D176" s="634" t="s">
        <v>68</v>
      </c>
      <c r="E176" s="163">
        <v>5.4819000000000004</v>
      </c>
      <c r="F176" s="163">
        <v>4.7341999999999995</v>
      </c>
      <c r="G176" s="164">
        <v>5.8210999999999995</v>
      </c>
      <c r="H176" s="163">
        <v>6.6528999999999998</v>
      </c>
      <c r="I176" s="163">
        <v>8.9664000000000001</v>
      </c>
      <c r="J176" s="201">
        <v>14.0007</v>
      </c>
      <c r="K176" s="214">
        <v>19.686299999999999</v>
      </c>
      <c r="L176" s="215">
        <v>23.878</v>
      </c>
      <c r="M176" s="216">
        <v>28.555599999999998</v>
      </c>
      <c r="N176" s="216">
        <v>31.8019</v>
      </c>
      <c r="O176" s="172">
        <v>35.587600000000002</v>
      </c>
      <c r="P176" s="173">
        <v>40.412500000000001</v>
      </c>
      <c r="Q176" s="172">
        <v>41.766500000000001</v>
      </c>
      <c r="R176" s="173">
        <v>48.425800000000002</v>
      </c>
      <c r="S176" s="173">
        <v>41.718200000000003</v>
      </c>
      <c r="T176" s="173">
        <v>33.6629</v>
      </c>
      <c r="U176" s="173" t="s">
        <v>5</v>
      </c>
      <c r="V176" s="213" t="s">
        <v>5</v>
      </c>
      <c r="W176" s="213" t="s">
        <v>5</v>
      </c>
      <c r="X176" s="213" t="s">
        <v>5</v>
      </c>
    </row>
    <row r="177" spans="1:25" ht="14.25" x14ac:dyDescent="0.15">
      <c r="A177" s="636"/>
      <c r="B177" s="632"/>
      <c r="C177" s="207" t="s">
        <v>80</v>
      </c>
      <c r="D177" s="629"/>
      <c r="E177" s="147">
        <v>4.3582999999999998</v>
      </c>
      <c r="F177" s="147">
        <v>3.6466000000000003</v>
      </c>
      <c r="G177" s="148">
        <v>3.5409999999999995</v>
      </c>
      <c r="H177" s="147">
        <v>2.9723999999999999</v>
      </c>
      <c r="I177" s="147">
        <v>2.6920999999999999</v>
      </c>
      <c r="J177" s="149">
        <v>2.1429999999999998</v>
      </c>
      <c r="K177" s="151">
        <v>2.2797000000000001</v>
      </c>
      <c r="L177" s="152">
        <v>2.3891</v>
      </c>
      <c r="M177" s="177">
        <v>2.0482</v>
      </c>
      <c r="N177" s="177">
        <v>1.9634</v>
      </c>
      <c r="O177" s="151">
        <v>1.742</v>
      </c>
      <c r="P177" s="152">
        <v>2.0297999999999998</v>
      </c>
      <c r="Q177" s="151">
        <v>2.3346</v>
      </c>
      <c r="R177" s="152">
        <v>1.9802</v>
      </c>
      <c r="S177" s="152">
        <v>1.9434</v>
      </c>
      <c r="T177" s="152" t="s">
        <v>5</v>
      </c>
      <c r="U177" s="152" t="str">
        <f t="shared" ref="U177" si="32">IF(T177="N.A.","N.A.","")</f>
        <v>N.A.</v>
      </c>
      <c r="V177" s="199" t="str">
        <f>IF(T177="N.A.","N.A.","")</f>
        <v>N.A.</v>
      </c>
      <c r="W177" s="199" t="str">
        <f>IF(U177="N.A.","N.A.","")</f>
        <v>N.A.</v>
      </c>
      <c r="X177" s="199" t="str">
        <f>IF(V177="N.A.","N.A.","")</f>
        <v>N.A.</v>
      </c>
    </row>
    <row r="178" spans="1:25" ht="14.25" x14ac:dyDescent="0.15">
      <c r="A178" s="636"/>
      <c r="B178" s="632"/>
      <c r="C178" s="207" t="s">
        <v>88</v>
      </c>
      <c r="D178" s="629"/>
      <c r="E178" s="147">
        <v>1.1236000000000002</v>
      </c>
      <c r="F178" s="147">
        <v>1.8652000000000002</v>
      </c>
      <c r="G178" s="148">
        <v>2.2801</v>
      </c>
      <c r="H178" s="147">
        <v>3.6804999999999999</v>
      </c>
      <c r="I178" s="147">
        <v>6.2743000000000002</v>
      </c>
      <c r="J178" s="149">
        <v>11.857699999999999</v>
      </c>
      <c r="K178" s="147">
        <v>17.406600000000001</v>
      </c>
      <c r="L178" s="149">
        <v>21.488900000000001</v>
      </c>
      <c r="M178" s="150">
        <v>26.507400000000001</v>
      </c>
      <c r="N178" s="150">
        <v>29.8385</v>
      </c>
      <c r="O178" s="151">
        <v>33.845599999999997</v>
      </c>
      <c r="P178" s="152">
        <v>38.3827</v>
      </c>
      <c r="Q178" s="151">
        <v>39.431899999999999</v>
      </c>
      <c r="R178" s="152">
        <v>46.45</v>
      </c>
      <c r="S178" s="152">
        <v>39.799999999999997</v>
      </c>
      <c r="T178" s="152">
        <v>33.700000000000003</v>
      </c>
      <c r="U178" s="152">
        <v>39.700000000000003</v>
      </c>
      <c r="V178" s="199">
        <v>31.5</v>
      </c>
      <c r="W178" s="199">
        <v>31.6</v>
      </c>
      <c r="X178" s="531">
        <v>20.6</v>
      </c>
      <c r="Y178" s="459"/>
    </row>
    <row r="179" spans="1:25" ht="14.25" x14ac:dyDescent="0.15">
      <c r="A179" s="637"/>
      <c r="B179" s="633"/>
      <c r="C179" s="209" t="s">
        <v>89</v>
      </c>
      <c r="D179" s="630"/>
      <c r="E179" s="210" t="s">
        <v>37</v>
      </c>
      <c r="F179" s="210" t="s">
        <v>37</v>
      </c>
      <c r="G179" s="210" t="s">
        <v>37</v>
      </c>
      <c r="H179" s="210" t="s">
        <v>81</v>
      </c>
      <c r="I179" s="210" t="s">
        <v>37</v>
      </c>
      <c r="J179" s="210" t="s">
        <v>37</v>
      </c>
      <c r="K179" s="210" t="s">
        <v>37</v>
      </c>
      <c r="L179" s="210" t="s">
        <v>37</v>
      </c>
      <c r="M179" s="210" t="s">
        <v>37</v>
      </c>
      <c r="N179" s="210" t="s">
        <v>37</v>
      </c>
      <c r="O179" s="182" t="s">
        <v>84</v>
      </c>
      <c r="P179" s="179" t="s">
        <v>84</v>
      </c>
      <c r="Q179" s="182" t="s">
        <v>91</v>
      </c>
      <c r="R179" s="179" t="s">
        <v>93</v>
      </c>
      <c r="S179" s="179" t="s">
        <v>93</v>
      </c>
      <c r="T179" s="179" t="s">
        <v>93</v>
      </c>
      <c r="U179" s="179" t="s">
        <v>93</v>
      </c>
      <c r="V179" s="211" t="s">
        <v>93</v>
      </c>
      <c r="W179" s="211" t="s">
        <v>93</v>
      </c>
      <c r="X179" s="211" t="s">
        <v>93</v>
      </c>
    </row>
    <row r="180" spans="1:25" x14ac:dyDescent="0.15">
      <c r="A180" s="217" t="s">
        <v>98</v>
      </c>
      <c r="B180" s="2"/>
      <c r="C180" s="1"/>
      <c r="D180" s="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218"/>
      <c r="P180" s="218"/>
      <c r="Q180" s="218"/>
      <c r="R180" s="219"/>
      <c r="S180" s="219"/>
      <c r="T180" s="219"/>
      <c r="U180" s="1"/>
      <c r="V180" s="1"/>
      <c r="W180" s="1"/>
      <c r="X180" s="1"/>
    </row>
    <row r="181" spans="1:25" x14ac:dyDescent="0.15">
      <c r="A181" s="220" t="s">
        <v>99</v>
      </c>
      <c r="B181" s="2"/>
      <c r="C181" s="1"/>
      <c r="D181" s="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219"/>
      <c r="S181" s="219"/>
      <c r="T181" s="219"/>
      <c r="U181" s="1"/>
      <c r="V181" s="1"/>
      <c r="W181" s="1"/>
      <c r="X181" s="1"/>
    </row>
    <row r="182" spans="1:25" x14ac:dyDescent="0.15">
      <c r="A182" s="221" t="s">
        <v>100</v>
      </c>
      <c r="B182" s="2"/>
      <c r="C182" s="1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6"/>
      <c r="Q182" s="4"/>
      <c r="R182" s="222"/>
      <c r="S182" s="222"/>
      <c r="T182" s="222"/>
      <c r="U182" s="1"/>
      <c r="V182" s="1"/>
      <c r="W182" s="1"/>
      <c r="X182" s="1"/>
    </row>
    <row r="183" spans="1:25" x14ac:dyDescent="0.15">
      <c r="A183" s="223" t="s">
        <v>101</v>
      </c>
      <c r="B183" s="224"/>
      <c r="C183" s="223"/>
      <c r="D183" s="225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5"/>
      <c r="P183" s="6"/>
      <c r="Q183" s="4"/>
      <c r="R183" s="226"/>
      <c r="S183" s="226"/>
      <c r="T183" s="226"/>
      <c r="U183" s="223"/>
      <c r="V183" s="223"/>
      <c r="W183" s="223"/>
      <c r="X183" s="223"/>
    </row>
    <row r="184" spans="1:25" x14ac:dyDescent="0.15">
      <c r="A184" s="220" t="s">
        <v>102</v>
      </c>
      <c r="B184" s="224"/>
      <c r="C184" s="223"/>
      <c r="D184" s="225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5"/>
      <c r="P184" s="6"/>
      <c r="Q184" s="4"/>
      <c r="R184" s="226"/>
      <c r="S184" s="226"/>
      <c r="T184" s="226"/>
      <c r="U184" s="223"/>
      <c r="V184" s="223"/>
      <c r="W184" s="223"/>
      <c r="X184" s="223"/>
    </row>
    <row r="185" spans="1:25" x14ac:dyDescent="0.15">
      <c r="A185" s="220" t="s">
        <v>213</v>
      </c>
      <c r="B185" s="2"/>
      <c r="C185" s="1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6"/>
      <c r="Q185" s="4"/>
      <c r="R185" s="222"/>
      <c r="S185" s="222"/>
      <c r="T185" s="222"/>
      <c r="U185" s="1"/>
      <c r="V185" s="1"/>
      <c r="W185" s="1"/>
      <c r="X185" s="1"/>
    </row>
    <row r="186" spans="1:25" s="522" customFormat="1" x14ac:dyDescent="0.15">
      <c r="A186" s="491" t="s">
        <v>210</v>
      </c>
      <c r="B186" s="518"/>
      <c r="C186" s="491"/>
      <c r="D186" s="3"/>
      <c r="E186" s="519"/>
      <c r="F186" s="519"/>
      <c r="G186" s="519"/>
      <c r="H186" s="519"/>
      <c r="I186" s="519"/>
      <c r="J186" s="519"/>
      <c r="K186" s="519"/>
      <c r="L186" s="519"/>
      <c r="M186" s="519"/>
      <c r="N186" s="519"/>
      <c r="O186" s="519"/>
      <c r="P186" s="519"/>
      <c r="Q186" s="520"/>
      <c r="R186" s="521"/>
      <c r="S186" s="521"/>
      <c r="T186" s="521"/>
      <c r="U186" s="491"/>
      <c r="V186" s="491"/>
      <c r="W186" s="491"/>
      <c r="X186" s="491"/>
    </row>
    <row r="187" spans="1:25" s="522" customFormat="1" x14ac:dyDescent="0.15">
      <c r="A187" s="523" t="s">
        <v>211</v>
      </c>
      <c r="B187" s="518"/>
      <c r="C187" s="491"/>
      <c r="D187" s="3"/>
      <c r="E187" s="519"/>
      <c r="F187" s="519"/>
      <c r="G187" s="519"/>
      <c r="H187" s="519"/>
      <c r="I187" s="519"/>
      <c r="J187" s="519"/>
      <c r="K187" s="519"/>
      <c r="L187" s="519"/>
      <c r="M187" s="519"/>
      <c r="N187" s="519"/>
      <c r="O187" s="519"/>
      <c r="P187" s="519"/>
      <c r="Q187" s="520"/>
      <c r="R187" s="521"/>
      <c r="S187" s="521"/>
      <c r="T187" s="521"/>
      <c r="U187" s="491"/>
      <c r="V187" s="491"/>
      <c r="W187" s="491"/>
      <c r="X187" s="491"/>
    </row>
    <row r="188" spans="1:25" s="522" customFormat="1" x14ac:dyDescent="0.15">
      <c r="A188" s="491" t="s">
        <v>212</v>
      </c>
      <c r="B188" s="518"/>
      <c r="C188" s="491"/>
      <c r="D188" s="3"/>
      <c r="E188" s="519"/>
      <c r="F188" s="519"/>
      <c r="G188" s="519"/>
      <c r="H188" s="519"/>
      <c r="I188" s="519"/>
      <c r="J188" s="519"/>
      <c r="K188" s="519"/>
      <c r="L188" s="519"/>
      <c r="M188" s="519"/>
      <c r="N188" s="519"/>
      <c r="O188" s="519"/>
      <c r="P188" s="519"/>
      <c r="Q188" s="520"/>
      <c r="R188" s="521"/>
      <c r="S188" s="521"/>
      <c r="T188" s="521"/>
      <c r="U188" s="491"/>
      <c r="V188" s="491"/>
      <c r="W188" s="491"/>
      <c r="X188" s="491"/>
    </row>
  </sheetData>
  <mergeCells count="114">
    <mergeCell ref="D172:D175"/>
    <mergeCell ref="B176:B179"/>
    <mergeCell ref="D176:D179"/>
    <mergeCell ref="B157:B159"/>
    <mergeCell ref="D157:D159"/>
    <mergeCell ref="A160:A179"/>
    <mergeCell ref="B160:B163"/>
    <mergeCell ref="D160:D163"/>
    <mergeCell ref="B164:B167"/>
    <mergeCell ref="D164:D167"/>
    <mergeCell ref="B168:B171"/>
    <mergeCell ref="D168:D171"/>
    <mergeCell ref="B172:B175"/>
    <mergeCell ref="B136:C136"/>
    <mergeCell ref="A144:D144"/>
    <mergeCell ref="A145:A159"/>
    <mergeCell ref="B145:B147"/>
    <mergeCell ref="D145:D147"/>
    <mergeCell ref="B148:B150"/>
    <mergeCell ref="D148:D150"/>
    <mergeCell ref="B151:B153"/>
    <mergeCell ref="D151:D153"/>
    <mergeCell ref="B154:B156"/>
    <mergeCell ref="D154:D156"/>
    <mergeCell ref="A117:A131"/>
    <mergeCell ref="B117:B119"/>
    <mergeCell ref="D117:D119"/>
    <mergeCell ref="B120:B122"/>
    <mergeCell ref="D120:D122"/>
    <mergeCell ref="B123:B125"/>
    <mergeCell ref="D123:D125"/>
    <mergeCell ref="B126:B128"/>
    <mergeCell ref="A137:A141"/>
    <mergeCell ref="B137:C137"/>
    <mergeCell ref="D137:D141"/>
    <mergeCell ref="B138:C138"/>
    <mergeCell ref="B139:C139"/>
    <mergeCell ref="B140:C140"/>
    <mergeCell ref="B141:C141"/>
    <mergeCell ref="D126:D128"/>
    <mergeCell ref="B129:B131"/>
    <mergeCell ref="D129:D131"/>
    <mergeCell ref="A132:A136"/>
    <mergeCell ref="B132:C132"/>
    <mergeCell ref="D132:D136"/>
    <mergeCell ref="B133:C133"/>
    <mergeCell ref="B134:C134"/>
    <mergeCell ref="B135:C135"/>
    <mergeCell ref="A101:D101"/>
    <mergeCell ref="A102:A116"/>
    <mergeCell ref="B102:B104"/>
    <mergeCell ref="D102:D104"/>
    <mergeCell ref="B105:B107"/>
    <mergeCell ref="D105:D107"/>
    <mergeCell ref="B108:B110"/>
    <mergeCell ref="D108:D110"/>
    <mergeCell ref="B111:B113"/>
    <mergeCell ref="D111:D113"/>
    <mergeCell ref="B114:B116"/>
    <mergeCell ref="D114:D116"/>
    <mergeCell ref="R42:R43"/>
    <mergeCell ref="B47:B59"/>
    <mergeCell ref="D47:D59"/>
    <mergeCell ref="B60:B72"/>
    <mergeCell ref="D60:D72"/>
    <mergeCell ref="B73:B85"/>
    <mergeCell ref="D73:D85"/>
    <mergeCell ref="B31:C31"/>
    <mergeCell ref="B32:C32"/>
    <mergeCell ref="B33:C33"/>
    <mergeCell ref="A34:A98"/>
    <mergeCell ref="B34:B46"/>
    <mergeCell ref="D34:D46"/>
    <mergeCell ref="B86:B98"/>
    <mergeCell ref="D86:D98"/>
    <mergeCell ref="A24:A33"/>
    <mergeCell ref="B24:C24"/>
    <mergeCell ref="D24:D28"/>
    <mergeCell ref="B25:C25"/>
    <mergeCell ref="B26:C26"/>
    <mergeCell ref="B27:C27"/>
    <mergeCell ref="B28:C28"/>
    <mergeCell ref="B29:C29"/>
    <mergeCell ref="D29:D33"/>
    <mergeCell ref="B30:C30"/>
    <mergeCell ref="B16:C16"/>
    <mergeCell ref="B17:C17"/>
    <mergeCell ref="B18:C18"/>
    <mergeCell ref="A19:A23"/>
    <mergeCell ref="B19:C19"/>
    <mergeCell ref="D19:D23"/>
    <mergeCell ref="B20:C20"/>
    <mergeCell ref="B21:C21"/>
    <mergeCell ref="B22:C22"/>
    <mergeCell ref="B23:C23"/>
    <mergeCell ref="A9:A18"/>
    <mergeCell ref="B9:C9"/>
    <mergeCell ref="D9:D13"/>
    <mergeCell ref="B10:C10"/>
    <mergeCell ref="B11:C11"/>
    <mergeCell ref="B12:C12"/>
    <mergeCell ref="B13:C13"/>
    <mergeCell ref="B14:C14"/>
    <mergeCell ref="D14:D18"/>
    <mergeCell ref="B15:C15"/>
    <mergeCell ref="A2:D2"/>
    <mergeCell ref="A3:A8"/>
    <mergeCell ref="B3:C3"/>
    <mergeCell ref="D3:D8"/>
    <mergeCell ref="B4:C4"/>
    <mergeCell ref="B5:C5"/>
    <mergeCell ref="B6:C6"/>
    <mergeCell ref="B7:C7"/>
    <mergeCell ref="B8:C8"/>
  </mergeCells>
  <phoneticPr fontId="3"/>
  <pageMargins left="0.25" right="0.25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1" sqref="D61"/>
    </sheetView>
  </sheetViews>
  <sheetFormatPr defaultColWidth="8.875" defaultRowHeight="13.5" x14ac:dyDescent="0.15"/>
  <cols>
    <col min="1" max="1" width="21.125" customWidth="1"/>
    <col min="2" max="2" width="19.375" customWidth="1"/>
    <col min="3" max="8" width="9.625" bestFit="1" customWidth="1"/>
    <col min="9" max="10" width="9.125" bestFit="1" customWidth="1"/>
    <col min="11" max="14" width="9.625" bestFit="1" customWidth="1"/>
    <col min="15" max="15" width="10.5" bestFit="1" customWidth="1"/>
    <col min="16" max="16" width="11.875" customWidth="1"/>
    <col min="17" max="17" width="10" customWidth="1"/>
    <col min="18" max="18" width="11.125" customWidth="1"/>
    <col min="19" max="19" width="11" customWidth="1"/>
    <col min="20" max="20" width="11.125" style="542" customWidth="1"/>
    <col min="21" max="21" width="11.125" customWidth="1"/>
  </cols>
  <sheetData>
    <row r="1" spans="1:22" ht="14.25" x14ac:dyDescent="0.15">
      <c r="A1" s="227" t="s">
        <v>103</v>
      </c>
      <c r="B1" s="227"/>
      <c r="C1" s="223"/>
      <c r="D1" s="223"/>
      <c r="E1" s="223"/>
      <c r="F1" s="223"/>
      <c r="G1" s="223"/>
      <c r="H1" s="223"/>
      <c r="I1" s="223"/>
      <c r="J1" s="223"/>
      <c r="K1" s="223"/>
      <c r="L1" s="228"/>
      <c r="M1" s="229"/>
      <c r="N1" s="230"/>
      <c r="O1" s="231"/>
      <c r="P1" s="231"/>
      <c r="Q1" s="231"/>
      <c r="R1" s="232"/>
      <c r="S1" s="451"/>
      <c r="U1" s="232"/>
    </row>
    <row r="2" spans="1:22" ht="14.25" x14ac:dyDescent="0.2">
      <c r="A2" s="233"/>
      <c r="B2" s="234"/>
      <c r="C2" s="235">
        <v>2001</v>
      </c>
      <c r="D2" s="235">
        <v>2002</v>
      </c>
      <c r="E2" s="235">
        <v>2003</v>
      </c>
      <c r="F2" s="235">
        <v>2004</v>
      </c>
      <c r="G2" s="236">
        <v>2005</v>
      </c>
      <c r="H2" s="237">
        <v>2006</v>
      </c>
      <c r="I2" s="238">
        <v>2007</v>
      </c>
      <c r="J2" s="239">
        <v>2008</v>
      </c>
      <c r="K2" s="239">
        <v>2009</v>
      </c>
      <c r="L2" s="9">
        <v>2010</v>
      </c>
      <c r="M2" s="240">
        <v>2011</v>
      </c>
      <c r="N2" s="9">
        <v>2012</v>
      </c>
      <c r="O2" s="241">
        <v>2013</v>
      </c>
      <c r="P2" s="9">
        <v>2014</v>
      </c>
      <c r="Q2" s="9">
        <v>2015</v>
      </c>
      <c r="R2" s="369">
        <v>2016</v>
      </c>
      <c r="S2" s="9">
        <v>2017</v>
      </c>
      <c r="T2" s="391">
        <v>2018</v>
      </c>
      <c r="U2" s="455">
        <v>2019</v>
      </c>
    </row>
    <row r="3" spans="1:22" ht="14.25" x14ac:dyDescent="0.2">
      <c r="A3" s="242" t="s">
        <v>104</v>
      </c>
      <c r="B3" s="644" t="s">
        <v>105</v>
      </c>
      <c r="C3" s="243"/>
      <c r="D3" s="244"/>
      <c r="E3" s="244"/>
      <c r="F3" s="245"/>
      <c r="G3" s="246"/>
      <c r="H3" s="247"/>
      <c r="I3" s="248"/>
      <c r="J3" s="249"/>
      <c r="K3" s="249"/>
      <c r="L3" s="250"/>
      <c r="M3" s="251"/>
      <c r="N3" s="250"/>
      <c r="O3" s="252"/>
      <c r="P3" s="250"/>
      <c r="Q3" s="250"/>
      <c r="R3" s="448"/>
      <c r="S3" s="247"/>
      <c r="T3" s="543"/>
      <c r="U3" s="247"/>
    </row>
    <row r="4" spans="1:22" ht="14.25" x14ac:dyDescent="0.15">
      <c r="A4" s="253" t="s">
        <v>106</v>
      </c>
      <c r="B4" s="645"/>
      <c r="C4" s="254">
        <v>2.6</v>
      </c>
      <c r="D4" s="255">
        <v>2.7</v>
      </c>
      <c r="E4" s="255">
        <v>2.4</v>
      </c>
      <c r="F4" s="256">
        <v>6.1</v>
      </c>
      <c r="G4" s="257">
        <v>5.0999999999999996</v>
      </c>
      <c r="H4" s="256">
        <v>4.8</v>
      </c>
      <c r="I4" s="257">
        <v>3.5</v>
      </c>
      <c r="J4" s="258">
        <v>5.2</v>
      </c>
      <c r="K4" s="259">
        <v>4</v>
      </c>
      <c r="L4" s="260">
        <v>4.2712920943720007</v>
      </c>
      <c r="M4" s="261">
        <v>4.2</v>
      </c>
      <c r="N4" s="260">
        <v>4.5</v>
      </c>
      <c r="O4" s="262">
        <v>3.8</v>
      </c>
      <c r="P4" s="260">
        <v>4.0999999999999996</v>
      </c>
      <c r="Q4" s="260">
        <v>3.9</v>
      </c>
      <c r="R4" s="446">
        <v>3.3</v>
      </c>
      <c r="S4" s="260">
        <v>4</v>
      </c>
      <c r="T4" s="502">
        <v>3.5</v>
      </c>
      <c r="U4" s="502">
        <v>3.1</v>
      </c>
      <c r="V4" s="452"/>
    </row>
    <row r="5" spans="1:22" ht="14.25" x14ac:dyDescent="0.15">
      <c r="A5" s="253" t="s">
        <v>107</v>
      </c>
      <c r="B5" s="645"/>
      <c r="C5" s="254">
        <v>8.5</v>
      </c>
      <c r="D5" s="255">
        <v>9.9</v>
      </c>
      <c r="E5" s="255">
        <v>12.7</v>
      </c>
      <c r="F5" s="256">
        <v>11.1</v>
      </c>
      <c r="G5" s="257">
        <v>12.1</v>
      </c>
      <c r="H5" s="256">
        <v>13.5</v>
      </c>
      <c r="I5" s="257">
        <v>15.1</v>
      </c>
      <c r="J5" s="258">
        <v>9.8000000000000007</v>
      </c>
      <c r="K5" s="259">
        <v>10.3</v>
      </c>
      <c r="L5" s="260">
        <v>12.7</v>
      </c>
      <c r="M5" s="261">
        <v>10.7</v>
      </c>
      <c r="N5" s="260">
        <v>8.4</v>
      </c>
      <c r="O5" s="262">
        <v>8</v>
      </c>
      <c r="P5" s="260">
        <v>7.4</v>
      </c>
      <c r="Q5" s="260">
        <v>6.2</v>
      </c>
      <c r="R5" s="446">
        <v>6.3</v>
      </c>
      <c r="S5" s="260">
        <v>5.9</v>
      </c>
      <c r="T5" s="502">
        <v>5.8</v>
      </c>
      <c r="U5" s="502">
        <v>5.7</v>
      </c>
      <c r="V5" s="452"/>
    </row>
    <row r="6" spans="1:22" ht="14.25" x14ac:dyDescent="0.15">
      <c r="A6" s="263" t="s">
        <v>108</v>
      </c>
      <c r="B6" s="645"/>
      <c r="C6" s="254">
        <v>8.6999999999999993</v>
      </c>
      <c r="D6" s="255">
        <v>10</v>
      </c>
      <c r="E6" s="255">
        <v>12.8</v>
      </c>
      <c r="F6" s="256">
        <v>11.6</v>
      </c>
      <c r="G6" s="257">
        <v>11.6</v>
      </c>
      <c r="H6" s="256">
        <v>12.9</v>
      </c>
      <c r="I6" s="257">
        <v>14.9</v>
      </c>
      <c r="J6" s="258">
        <v>10</v>
      </c>
      <c r="K6" s="259">
        <v>9.1</v>
      </c>
      <c r="L6" s="260">
        <v>12.6</v>
      </c>
      <c r="M6" s="261">
        <v>10.9</v>
      </c>
      <c r="N6" s="260">
        <v>8.1</v>
      </c>
      <c r="O6" s="262">
        <v>7.7</v>
      </c>
      <c r="P6" s="260">
        <v>7</v>
      </c>
      <c r="Q6" s="260">
        <v>6</v>
      </c>
      <c r="R6" s="446">
        <v>6</v>
      </c>
      <c r="S6" s="260">
        <v>6.3</v>
      </c>
      <c r="T6" s="502">
        <v>6.1</v>
      </c>
      <c r="U6" s="502">
        <v>5.7</v>
      </c>
    </row>
    <row r="7" spans="1:22" ht="14.25" x14ac:dyDescent="0.15">
      <c r="A7" s="263" t="s">
        <v>109</v>
      </c>
      <c r="B7" s="645"/>
      <c r="C7" s="254">
        <v>6.8</v>
      </c>
      <c r="D7" s="255">
        <v>8.8000000000000007</v>
      </c>
      <c r="E7" s="255">
        <v>12.1</v>
      </c>
      <c r="F7" s="256">
        <v>8.1999999999999993</v>
      </c>
      <c r="G7" s="257">
        <v>16</v>
      </c>
      <c r="H7" s="256">
        <v>17.2</v>
      </c>
      <c r="I7" s="257">
        <v>16.2</v>
      </c>
      <c r="J7" s="258">
        <v>9.5</v>
      </c>
      <c r="K7" s="259">
        <v>18.899999999999999</v>
      </c>
      <c r="L7" s="260">
        <v>13.8</v>
      </c>
      <c r="M7" s="261">
        <v>9.6999999999999993</v>
      </c>
      <c r="N7" s="260">
        <v>9.8000000000000007</v>
      </c>
      <c r="O7" s="262">
        <v>9.6999999999999993</v>
      </c>
      <c r="P7" s="260">
        <v>9.1</v>
      </c>
      <c r="Q7" s="260">
        <v>6.8</v>
      </c>
      <c r="R7" s="446">
        <v>7.2</v>
      </c>
      <c r="S7" s="260">
        <v>3.5</v>
      </c>
      <c r="T7" s="502">
        <v>4.8</v>
      </c>
      <c r="U7" s="502">
        <v>5.6</v>
      </c>
    </row>
    <row r="8" spans="1:22" ht="14.25" x14ac:dyDescent="0.15">
      <c r="A8" s="253" t="s">
        <v>110</v>
      </c>
      <c r="B8" s="645"/>
      <c r="C8" s="254">
        <v>10.3</v>
      </c>
      <c r="D8" s="255">
        <v>10.5</v>
      </c>
      <c r="E8" s="255">
        <v>9.5</v>
      </c>
      <c r="F8" s="256">
        <v>10.1</v>
      </c>
      <c r="G8" s="257">
        <v>12.4</v>
      </c>
      <c r="H8" s="256">
        <v>14.1</v>
      </c>
      <c r="I8" s="257">
        <v>16.100000000000001</v>
      </c>
      <c r="J8" s="258">
        <v>10.5</v>
      </c>
      <c r="K8" s="259">
        <v>9.563750766013996</v>
      </c>
      <c r="L8" s="260">
        <v>9.6999999999999993</v>
      </c>
      <c r="M8" s="261">
        <v>9.5</v>
      </c>
      <c r="N8" s="260">
        <v>8</v>
      </c>
      <c r="O8" s="262">
        <v>8.3000000000000007</v>
      </c>
      <c r="P8" s="260">
        <v>7.8</v>
      </c>
      <c r="Q8" s="260">
        <v>8.1999999999999993</v>
      </c>
      <c r="R8" s="446">
        <v>7.7</v>
      </c>
      <c r="S8" s="260">
        <v>7.9</v>
      </c>
      <c r="T8" s="502">
        <v>8</v>
      </c>
      <c r="U8" s="502">
        <v>6.9</v>
      </c>
      <c r="V8" s="452"/>
    </row>
    <row r="9" spans="1:22" ht="14.25" x14ac:dyDescent="0.15">
      <c r="A9" s="263" t="s">
        <v>111</v>
      </c>
      <c r="B9" s="645"/>
      <c r="C9" s="254">
        <v>8.8000000000000007</v>
      </c>
      <c r="D9" s="255">
        <v>7.1</v>
      </c>
      <c r="E9" s="255">
        <v>6.1</v>
      </c>
      <c r="F9" s="256">
        <v>14.5</v>
      </c>
      <c r="G9" s="257">
        <v>11.2</v>
      </c>
      <c r="H9" s="256">
        <v>10</v>
      </c>
      <c r="I9" s="257">
        <v>11.8</v>
      </c>
      <c r="J9" s="258">
        <v>7.3</v>
      </c>
      <c r="K9" s="259">
        <v>3.4</v>
      </c>
      <c r="L9" s="260">
        <v>9.5</v>
      </c>
      <c r="M9" s="261">
        <v>9.6999999999999993</v>
      </c>
      <c r="N9" s="260">
        <v>6.1</v>
      </c>
      <c r="O9" s="262">
        <v>6.6</v>
      </c>
      <c r="P9" s="260">
        <v>6.5</v>
      </c>
      <c r="Q9" s="260">
        <v>4.0999999999999996</v>
      </c>
      <c r="R9" s="446">
        <v>6.6</v>
      </c>
      <c r="S9" s="260">
        <v>9.4</v>
      </c>
      <c r="T9" s="502">
        <v>8.3000000000000007</v>
      </c>
      <c r="U9" s="502">
        <v>7.1</v>
      </c>
    </row>
    <row r="10" spans="1:22" ht="14.25" x14ac:dyDescent="0.15">
      <c r="A10" s="264" t="s">
        <v>112</v>
      </c>
      <c r="B10" s="646"/>
      <c r="C10" s="265">
        <v>9.1</v>
      </c>
      <c r="D10" s="266">
        <v>8.8000000000000007</v>
      </c>
      <c r="E10" s="266">
        <v>9.9</v>
      </c>
      <c r="F10" s="267">
        <v>6.6</v>
      </c>
      <c r="G10" s="268">
        <v>13</v>
      </c>
      <c r="H10" s="267">
        <v>19.5</v>
      </c>
      <c r="I10" s="268">
        <v>20.2</v>
      </c>
      <c r="J10" s="269">
        <v>15.9</v>
      </c>
      <c r="K10" s="265">
        <v>12.1</v>
      </c>
      <c r="L10" s="270">
        <v>14.6</v>
      </c>
      <c r="M10" s="271">
        <v>12.5</v>
      </c>
      <c r="N10" s="272">
        <v>10.3</v>
      </c>
      <c r="O10" s="273">
        <v>10.5</v>
      </c>
      <c r="P10" s="272">
        <v>9.6999999999999993</v>
      </c>
      <c r="Q10" s="272">
        <v>6.1</v>
      </c>
      <c r="R10" s="449">
        <v>7.1</v>
      </c>
      <c r="S10" s="456">
        <v>7.4</v>
      </c>
      <c r="T10" s="503">
        <v>6.7</v>
      </c>
      <c r="U10" s="503">
        <v>5.7</v>
      </c>
    </row>
    <row r="11" spans="1:22" s="220" customFormat="1" ht="14.25" x14ac:dyDescent="0.15">
      <c r="A11" s="460" t="s">
        <v>113</v>
      </c>
      <c r="B11" s="634" t="s">
        <v>114</v>
      </c>
      <c r="C11" s="461">
        <v>68546.7</v>
      </c>
      <c r="D11" s="462">
        <v>74068.2</v>
      </c>
      <c r="E11" s="462">
        <v>79513.100000000006</v>
      </c>
      <c r="F11" s="463">
        <v>89086</v>
      </c>
      <c r="G11" s="274">
        <v>141447.79999999999</v>
      </c>
      <c r="H11" s="464">
        <v>114728.6</v>
      </c>
      <c r="I11" s="465">
        <v>136229.5</v>
      </c>
      <c r="J11" s="466">
        <v>157466.29999999999</v>
      </c>
      <c r="K11" s="467">
        <v>172728.3</v>
      </c>
      <c r="L11" s="275">
        <v>198998.1</v>
      </c>
      <c r="M11" s="276">
        <v>241022.1</v>
      </c>
      <c r="N11" s="275">
        <v>271112.8</v>
      </c>
      <c r="O11" s="277">
        <v>300337.8</v>
      </c>
      <c r="P11" s="275">
        <v>328312.59999999998</v>
      </c>
      <c r="Q11" s="275">
        <v>362266.5</v>
      </c>
      <c r="R11" s="304">
        <v>399910.1</v>
      </c>
      <c r="S11" s="250">
        <v>437151.5</v>
      </c>
      <c r="T11" s="504">
        <v>506134.9</v>
      </c>
      <c r="U11" s="504">
        <v>551494.6</v>
      </c>
      <c r="V11" s="468"/>
    </row>
    <row r="12" spans="1:22" s="220" customFormat="1" ht="14.25" x14ac:dyDescent="0.15">
      <c r="A12" s="253" t="s">
        <v>115</v>
      </c>
      <c r="B12" s="629"/>
      <c r="C12" s="469">
        <v>50708.800000000003</v>
      </c>
      <c r="D12" s="470">
        <v>55076.4</v>
      </c>
      <c r="E12" s="470">
        <v>59343.8</v>
      </c>
      <c r="F12" s="471">
        <v>66587</v>
      </c>
      <c r="G12" s="278">
        <v>75232.399999999994</v>
      </c>
      <c r="H12" s="470">
        <v>84119.1</v>
      </c>
      <c r="I12" s="472">
        <v>99793.3</v>
      </c>
      <c r="J12" s="473">
        <v>115338.3</v>
      </c>
      <c r="K12" s="474">
        <v>126660.9</v>
      </c>
      <c r="L12" s="279">
        <v>146057.60000000001</v>
      </c>
      <c r="M12" s="280">
        <v>176532</v>
      </c>
      <c r="N12" s="279">
        <v>198536.8</v>
      </c>
      <c r="O12" s="281">
        <v>219762.5</v>
      </c>
      <c r="P12" s="279">
        <v>242539.7</v>
      </c>
      <c r="Q12" s="279">
        <v>265980.09999999998</v>
      </c>
      <c r="R12" s="284">
        <v>293443.09999999998</v>
      </c>
      <c r="S12" s="260">
        <v>317963.5</v>
      </c>
      <c r="T12" s="502">
        <v>354124.4</v>
      </c>
      <c r="U12" s="502">
        <v>385895.6</v>
      </c>
      <c r="V12" s="468"/>
    </row>
    <row r="13" spans="1:22" s="220" customFormat="1" ht="14.25" x14ac:dyDescent="0.15">
      <c r="A13" s="253" t="s">
        <v>116</v>
      </c>
      <c r="B13" s="629"/>
      <c r="C13" s="279">
        <v>15791</v>
      </c>
      <c r="D13" s="282">
        <v>16271.7</v>
      </c>
      <c r="E13" s="279">
        <v>16305.7</v>
      </c>
      <c r="F13" s="283">
        <v>17550.599999999999</v>
      </c>
      <c r="G13" s="278">
        <v>19228.2</v>
      </c>
      <c r="H13" s="282">
        <v>21261.3</v>
      </c>
      <c r="I13" s="280">
        <v>24122</v>
      </c>
      <c r="J13" s="284">
        <v>27495</v>
      </c>
      <c r="K13" s="284">
        <v>28833.599999999999</v>
      </c>
      <c r="L13" s="279">
        <v>30897</v>
      </c>
      <c r="M13" s="280">
        <v>38969.599999999999</v>
      </c>
      <c r="N13" s="279">
        <v>42310.400000000001</v>
      </c>
      <c r="O13" s="281" t="s">
        <v>5</v>
      </c>
      <c r="P13" s="279" t="s">
        <v>5</v>
      </c>
      <c r="Q13" s="279" t="s">
        <v>5</v>
      </c>
      <c r="R13" s="284" t="str">
        <f t="shared" ref="R13:R49" si="0">IF(Q13="N.A.","N.A.","")</f>
        <v>N.A.</v>
      </c>
      <c r="S13" s="260" t="str">
        <f t="shared" ref="S13:U14" si="1">IF(Q13="N.A.","N.A.","")</f>
        <v>N.A.</v>
      </c>
      <c r="T13" s="502" t="str">
        <f t="shared" si="1"/>
        <v>N.A.</v>
      </c>
      <c r="U13" s="260" t="str">
        <f t="shared" si="1"/>
        <v>N.A.</v>
      </c>
    </row>
    <row r="14" spans="1:22" s="220" customFormat="1" ht="14.25" x14ac:dyDescent="0.15">
      <c r="A14" s="253" t="s">
        <v>117</v>
      </c>
      <c r="B14" s="629"/>
      <c r="C14" s="279">
        <v>33422.199999999997</v>
      </c>
      <c r="D14" s="282">
        <v>36299.599999999999</v>
      </c>
      <c r="E14" s="279">
        <v>40528.699999999997</v>
      </c>
      <c r="F14" s="283">
        <v>46282.9</v>
      </c>
      <c r="G14" s="278">
        <v>51989.3</v>
      </c>
      <c r="H14" s="282">
        <v>60842.2</v>
      </c>
      <c r="I14" s="280">
        <v>71487.8</v>
      </c>
      <c r="J14" s="284">
        <v>83099.5</v>
      </c>
      <c r="K14" s="284">
        <v>92296.3</v>
      </c>
      <c r="L14" s="279">
        <v>102393.9</v>
      </c>
      <c r="M14" s="280">
        <v>129987</v>
      </c>
      <c r="N14" s="279">
        <v>148113.4</v>
      </c>
      <c r="O14" s="281" t="s">
        <v>5</v>
      </c>
      <c r="P14" s="279" t="s">
        <v>5</v>
      </c>
      <c r="Q14" s="279" t="s">
        <v>5</v>
      </c>
      <c r="R14" s="284" t="str">
        <f t="shared" si="0"/>
        <v>N.A.</v>
      </c>
      <c r="S14" s="260" t="str">
        <f t="shared" si="1"/>
        <v>N.A.</v>
      </c>
      <c r="T14" s="502" t="str">
        <f t="shared" si="1"/>
        <v>N.A.</v>
      </c>
      <c r="U14" s="260" t="str">
        <f t="shared" si="1"/>
        <v>N.A.</v>
      </c>
    </row>
    <row r="15" spans="1:22" s="220" customFormat="1" ht="14.25" x14ac:dyDescent="0.15">
      <c r="A15" s="475" t="s">
        <v>118</v>
      </c>
      <c r="B15" s="641"/>
      <c r="C15" s="476">
        <v>17837.900000000001</v>
      </c>
      <c r="D15" s="477">
        <v>18991.8</v>
      </c>
      <c r="E15" s="477">
        <v>20169.3</v>
      </c>
      <c r="F15" s="476">
        <v>22499.1</v>
      </c>
      <c r="G15" s="478">
        <v>26215.4</v>
      </c>
      <c r="H15" s="285">
        <v>30609.5</v>
      </c>
      <c r="I15" s="286">
        <v>36436.199999999997</v>
      </c>
      <c r="J15" s="287">
        <v>42128</v>
      </c>
      <c r="K15" s="479">
        <v>46067.4</v>
      </c>
      <c r="L15" s="288">
        <v>52940.5</v>
      </c>
      <c r="M15" s="289">
        <v>64490.1</v>
      </c>
      <c r="N15" s="288">
        <v>72576.100000000006</v>
      </c>
      <c r="O15" s="290">
        <v>80575.3</v>
      </c>
      <c r="P15" s="288">
        <v>85772.9</v>
      </c>
      <c r="Q15" s="288">
        <v>96286.399999999994</v>
      </c>
      <c r="R15" s="382">
        <v>106467</v>
      </c>
      <c r="S15" s="272">
        <v>119188</v>
      </c>
      <c r="T15" s="505">
        <v>152010.6</v>
      </c>
      <c r="U15" s="505">
        <v>165599</v>
      </c>
      <c r="V15" s="468"/>
    </row>
    <row r="16" spans="1:22" ht="14.25" x14ac:dyDescent="0.15">
      <c r="A16" s="291" t="s">
        <v>119</v>
      </c>
      <c r="B16" s="628" t="s">
        <v>18</v>
      </c>
      <c r="C16" s="292">
        <v>3987</v>
      </c>
      <c r="D16" s="293">
        <v>4301</v>
      </c>
      <c r="E16" s="293">
        <v>4606</v>
      </c>
      <c r="F16" s="292">
        <v>5138</v>
      </c>
      <c r="G16" s="294">
        <v>5771</v>
      </c>
      <c r="H16" s="293">
        <v>6416</v>
      </c>
      <c r="I16" s="294">
        <v>7572</v>
      </c>
      <c r="J16" s="295">
        <v>8707</v>
      </c>
      <c r="K16" s="296">
        <v>9514</v>
      </c>
      <c r="L16" s="279">
        <v>10919</v>
      </c>
      <c r="M16" s="280">
        <v>13134</v>
      </c>
      <c r="N16" s="279">
        <v>14699</v>
      </c>
      <c r="O16" s="281">
        <v>16190</v>
      </c>
      <c r="P16" s="279">
        <v>17778</v>
      </c>
      <c r="Q16" s="279">
        <v>19397</v>
      </c>
      <c r="R16" s="284">
        <v>21285</v>
      </c>
      <c r="S16" s="314">
        <v>22935</v>
      </c>
      <c r="T16" s="533">
        <v>25378</v>
      </c>
      <c r="U16" s="533">
        <v>27563</v>
      </c>
    </row>
    <row r="17" spans="1:22" ht="14.25" x14ac:dyDescent="0.15">
      <c r="A17" s="253" t="s">
        <v>120</v>
      </c>
      <c r="B17" s="629"/>
      <c r="C17" s="279">
        <v>2032</v>
      </c>
      <c r="D17" s="279">
        <v>2157</v>
      </c>
      <c r="E17" s="279">
        <v>2292</v>
      </c>
      <c r="F17" s="283">
        <v>2521</v>
      </c>
      <c r="G17" s="278">
        <v>2784</v>
      </c>
      <c r="H17" s="283">
        <v>3066</v>
      </c>
      <c r="I17" s="278">
        <v>3538</v>
      </c>
      <c r="J17" s="297">
        <v>4065</v>
      </c>
      <c r="K17" s="297">
        <v>4402</v>
      </c>
      <c r="L17" s="279">
        <v>4941</v>
      </c>
      <c r="M17" s="280">
        <v>6187</v>
      </c>
      <c r="N17" s="279">
        <v>6964</v>
      </c>
      <c r="O17" s="281">
        <v>7773</v>
      </c>
      <c r="P17" s="279">
        <v>8711</v>
      </c>
      <c r="Q17" s="279">
        <v>9679</v>
      </c>
      <c r="R17" s="284">
        <v>10783</v>
      </c>
      <c r="S17" s="279">
        <v>11691</v>
      </c>
      <c r="T17" s="534">
        <v>13689</v>
      </c>
      <c r="U17" s="534">
        <v>15023</v>
      </c>
    </row>
    <row r="18" spans="1:22" ht="14.25" x14ac:dyDescent="0.15">
      <c r="A18" s="298" t="s">
        <v>121</v>
      </c>
      <c r="B18" s="630"/>
      <c r="C18" s="299">
        <v>7324</v>
      </c>
      <c r="D18" s="299">
        <v>7745</v>
      </c>
      <c r="E18" s="299">
        <v>8104</v>
      </c>
      <c r="F18" s="299">
        <v>8880</v>
      </c>
      <c r="G18" s="286">
        <v>9832</v>
      </c>
      <c r="H18" s="285">
        <v>10739</v>
      </c>
      <c r="I18" s="286">
        <v>12480</v>
      </c>
      <c r="J18" s="287">
        <v>14061</v>
      </c>
      <c r="K18" s="300">
        <v>15127</v>
      </c>
      <c r="L18" s="279">
        <v>17104</v>
      </c>
      <c r="M18" s="280">
        <v>19912</v>
      </c>
      <c r="N18" s="279">
        <v>21861</v>
      </c>
      <c r="O18" s="281">
        <v>23609</v>
      </c>
      <c r="P18" s="279">
        <v>25424</v>
      </c>
      <c r="Q18" s="279">
        <v>27210</v>
      </c>
      <c r="R18" s="284">
        <v>29295</v>
      </c>
      <c r="S18" s="279">
        <v>31098</v>
      </c>
      <c r="T18" s="534">
        <v>33308</v>
      </c>
      <c r="U18" s="534">
        <v>35716</v>
      </c>
    </row>
    <row r="19" spans="1:22" s="220" customFormat="1" ht="14.25" x14ac:dyDescent="0.15">
      <c r="A19" s="291" t="s">
        <v>122</v>
      </c>
      <c r="B19" s="644" t="s">
        <v>114</v>
      </c>
      <c r="C19" s="292">
        <v>16386.04</v>
      </c>
      <c r="D19" s="293">
        <v>18903.64</v>
      </c>
      <c r="E19" s="293">
        <v>21715.25</v>
      </c>
      <c r="F19" s="293">
        <v>26396.47</v>
      </c>
      <c r="G19" s="301">
        <v>31649.29</v>
      </c>
      <c r="H19" s="302">
        <v>38760.199999999997</v>
      </c>
      <c r="I19" s="276">
        <v>51321.78</v>
      </c>
      <c r="J19" s="303">
        <v>61330.35</v>
      </c>
      <c r="K19" s="304">
        <v>68518.3</v>
      </c>
      <c r="L19" s="275">
        <v>83101.509999999995</v>
      </c>
      <c r="M19" s="276">
        <v>103874.43</v>
      </c>
      <c r="N19" s="275">
        <v>117253.52</v>
      </c>
      <c r="O19" s="277">
        <v>129209.60000000001</v>
      </c>
      <c r="P19" s="275">
        <v>140370.03</v>
      </c>
      <c r="Q19" s="275">
        <v>152269.20000000001</v>
      </c>
      <c r="R19" s="304">
        <v>159604.97</v>
      </c>
      <c r="S19" s="275">
        <v>172592.77</v>
      </c>
      <c r="T19" s="506">
        <v>183359.84</v>
      </c>
      <c r="U19" s="506">
        <v>190382</v>
      </c>
      <c r="V19" s="468"/>
    </row>
    <row r="20" spans="1:22" ht="14.25" x14ac:dyDescent="0.15">
      <c r="A20" s="253" t="s">
        <v>123</v>
      </c>
      <c r="B20" s="645"/>
      <c r="C20" s="279">
        <v>15301.38</v>
      </c>
      <c r="D20" s="282">
        <v>17636.45</v>
      </c>
      <c r="E20" s="282">
        <v>20017.310000000001</v>
      </c>
      <c r="F20" s="279">
        <v>24165.68</v>
      </c>
      <c r="G20" s="280">
        <v>28778.54</v>
      </c>
      <c r="H20" s="305">
        <v>34804.35</v>
      </c>
      <c r="I20" s="278">
        <v>45621.97</v>
      </c>
      <c r="J20" s="306">
        <v>54223.79</v>
      </c>
      <c r="K20" s="307">
        <v>59521.59</v>
      </c>
      <c r="L20" s="288">
        <v>73210.789999999994</v>
      </c>
      <c r="M20" s="289">
        <v>89738.39</v>
      </c>
      <c r="N20" s="288">
        <v>100614.28</v>
      </c>
      <c r="O20" s="290">
        <v>110530.7</v>
      </c>
      <c r="P20" s="288">
        <v>119175.3</v>
      </c>
      <c r="Q20" s="288">
        <v>124922.2</v>
      </c>
      <c r="R20" s="382">
        <v>130360.7</v>
      </c>
      <c r="S20" s="288">
        <v>144369.9</v>
      </c>
      <c r="T20" s="507">
        <v>156402.9</v>
      </c>
      <c r="U20" s="507">
        <v>157992</v>
      </c>
      <c r="V20" s="468"/>
    </row>
    <row r="21" spans="1:22" s="480" customFormat="1" ht="14.25" x14ac:dyDescent="0.15">
      <c r="A21" s="415" t="s">
        <v>124</v>
      </c>
      <c r="B21" s="416" t="s">
        <v>125</v>
      </c>
      <c r="C21" s="482">
        <v>52.4</v>
      </c>
      <c r="D21" s="483">
        <v>54.96</v>
      </c>
      <c r="E21" s="483">
        <v>54.640264330366904</v>
      </c>
      <c r="F21" s="483">
        <v>54.943331437877859</v>
      </c>
      <c r="G21" s="484">
        <v>52.287207706713168</v>
      </c>
      <c r="H21" s="483">
        <v>52.777385049612747</v>
      </c>
      <c r="I21" s="485">
        <v>54.1</v>
      </c>
      <c r="J21" s="486">
        <v>53.286113645201773</v>
      </c>
      <c r="K21" s="487">
        <v>52.417689872632565</v>
      </c>
      <c r="L21" s="482">
        <v>51.1</v>
      </c>
      <c r="M21" s="485">
        <v>49.4</v>
      </c>
      <c r="N21" s="482">
        <v>47.9</v>
      </c>
      <c r="O21" s="488">
        <v>46.589804471999997</v>
      </c>
      <c r="P21" s="482">
        <v>45.948999999999998</v>
      </c>
      <c r="Q21" s="482">
        <v>45.5</v>
      </c>
      <c r="R21" s="487">
        <v>45.34</v>
      </c>
      <c r="S21" s="482">
        <v>47</v>
      </c>
      <c r="T21" s="508">
        <v>46.6</v>
      </c>
      <c r="U21" s="508">
        <v>46.9</v>
      </c>
      <c r="V21" s="489"/>
    </row>
    <row r="22" spans="1:22" ht="14.25" x14ac:dyDescent="0.15">
      <c r="A22" s="196" t="s">
        <v>126</v>
      </c>
      <c r="B22" s="644" t="s">
        <v>114</v>
      </c>
      <c r="C22" s="314">
        <v>18902.580000000002</v>
      </c>
      <c r="D22" s="314">
        <v>22053.15</v>
      </c>
      <c r="E22" s="314">
        <v>24649.95</v>
      </c>
      <c r="F22" s="314">
        <v>28486.89</v>
      </c>
      <c r="G22" s="274">
        <v>33930.28</v>
      </c>
      <c r="H22" s="292">
        <v>40422.730000000003</v>
      </c>
      <c r="I22" s="294">
        <v>49781.35</v>
      </c>
      <c r="J22" s="315">
        <v>62592.66</v>
      </c>
      <c r="K22" s="315">
        <v>76299.929999999993</v>
      </c>
      <c r="L22" s="275">
        <v>89874.16</v>
      </c>
      <c r="M22" s="276">
        <v>109247.79</v>
      </c>
      <c r="N22" s="275">
        <v>125952.97</v>
      </c>
      <c r="O22" s="277">
        <v>140212.1</v>
      </c>
      <c r="P22" s="275">
        <v>151785.56</v>
      </c>
      <c r="Q22" s="275">
        <v>175877.8</v>
      </c>
      <c r="R22" s="304">
        <v>187755.2</v>
      </c>
      <c r="S22" s="275">
        <v>203085.49</v>
      </c>
      <c r="T22" s="506">
        <v>220904.13</v>
      </c>
      <c r="U22" s="506">
        <v>238874</v>
      </c>
      <c r="V22" s="468"/>
    </row>
    <row r="23" spans="1:22" ht="14.25" x14ac:dyDescent="0.15">
      <c r="A23" s="198" t="s">
        <v>127</v>
      </c>
      <c r="B23" s="645"/>
      <c r="C23" s="283" t="s">
        <v>5</v>
      </c>
      <c r="D23" s="283" t="s">
        <v>5</v>
      </c>
      <c r="E23" s="283" t="s">
        <v>5</v>
      </c>
      <c r="F23" s="283" t="s">
        <v>5</v>
      </c>
      <c r="G23" s="283" t="s">
        <v>5</v>
      </c>
      <c r="H23" s="283" t="s">
        <v>5</v>
      </c>
      <c r="I23" s="274">
        <v>8514.24</v>
      </c>
      <c r="J23" s="279">
        <v>9795.92</v>
      </c>
      <c r="K23" s="284">
        <v>9164.2099999999991</v>
      </c>
      <c r="L23" s="283">
        <v>9337.16</v>
      </c>
      <c r="M23" s="278">
        <v>10987.78</v>
      </c>
      <c r="N23" s="283">
        <v>12700.46</v>
      </c>
      <c r="O23" s="316">
        <v>13755.1</v>
      </c>
      <c r="P23" s="283">
        <v>13267.5</v>
      </c>
      <c r="Q23" s="283">
        <v>13547.8</v>
      </c>
      <c r="R23" s="297">
        <v>14790.5</v>
      </c>
      <c r="S23" s="283">
        <v>16510.400000000001</v>
      </c>
      <c r="T23" s="509">
        <v>18374.7</v>
      </c>
      <c r="U23" s="509">
        <v>20687.5</v>
      </c>
      <c r="V23" s="468"/>
    </row>
    <row r="24" spans="1:22" ht="14.25" x14ac:dyDescent="0.15">
      <c r="A24" s="198" t="s">
        <v>128</v>
      </c>
      <c r="B24" s="645"/>
      <c r="C24" s="283" t="s">
        <v>5</v>
      </c>
      <c r="D24" s="283" t="s">
        <v>5</v>
      </c>
      <c r="E24" s="283" t="s">
        <v>5</v>
      </c>
      <c r="F24" s="283" t="s">
        <v>5</v>
      </c>
      <c r="G24" s="283" t="s">
        <v>5</v>
      </c>
      <c r="H24" s="283" t="s">
        <v>5</v>
      </c>
      <c r="I24" s="274">
        <v>215.28</v>
      </c>
      <c r="J24" s="279">
        <v>240.72</v>
      </c>
      <c r="K24" s="284">
        <v>250.94</v>
      </c>
      <c r="L24" s="283">
        <v>269.22000000000003</v>
      </c>
      <c r="M24" s="278">
        <v>309.58</v>
      </c>
      <c r="N24" s="283">
        <v>333.83</v>
      </c>
      <c r="O24" s="316" t="s">
        <v>5</v>
      </c>
      <c r="P24" s="283" t="s">
        <v>5</v>
      </c>
      <c r="Q24" s="283" t="s">
        <v>5</v>
      </c>
      <c r="R24" s="297" t="str">
        <f t="shared" si="0"/>
        <v>N.A.</v>
      </c>
      <c r="S24" s="283" t="str">
        <f>IF(Q24="N.A.","N.A.","")</f>
        <v>N.A.</v>
      </c>
      <c r="T24" s="509" t="str">
        <f>IF(R24="N.A.","N.A.","")</f>
        <v>N.A.</v>
      </c>
      <c r="U24" s="283" t="str">
        <f>IF(S24="N.A.","N.A.","")</f>
        <v>N.A.</v>
      </c>
    </row>
    <row r="25" spans="1:22" ht="14.25" x14ac:dyDescent="0.15">
      <c r="A25" s="198" t="s">
        <v>129</v>
      </c>
      <c r="B25" s="645"/>
      <c r="C25" s="283" t="s">
        <v>5</v>
      </c>
      <c r="D25" s="283" t="s">
        <v>5</v>
      </c>
      <c r="E25" s="283" t="s">
        <v>5</v>
      </c>
      <c r="F25" s="283" t="s">
        <v>5</v>
      </c>
      <c r="G25" s="283" t="s">
        <v>5</v>
      </c>
      <c r="H25" s="283" t="s">
        <v>5</v>
      </c>
      <c r="I25" s="274">
        <v>3554.91</v>
      </c>
      <c r="J25" s="279">
        <v>4178.76</v>
      </c>
      <c r="K25" s="284">
        <v>4951.1000000000004</v>
      </c>
      <c r="L25" s="283">
        <v>5333.37</v>
      </c>
      <c r="M25" s="278">
        <v>6027.91</v>
      </c>
      <c r="N25" s="283">
        <v>6691.92</v>
      </c>
      <c r="O25" s="316">
        <v>7410.6</v>
      </c>
      <c r="P25" s="283">
        <v>8289.5</v>
      </c>
      <c r="Q25" s="283">
        <v>9087.7999999999993</v>
      </c>
      <c r="R25" s="297">
        <v>9765.7999999999993</v>
      </c>
      <c r="S25" s="283">
        <v>10432.4</v>
      </c>
      <c r="T25" s="509">
        <v>11280.5</v>
      </c>
      <c r="U25" s="509">
        <v>12117.4</v>
      </c>
    </row>
    <row r="26" spans="1:22" ht="14.25" x14ac:dyDescent="0.15">
      <c r="A26" s="198" t="s">
        <v>130</v>
      </c>
      <c r="B26" s="645"/>
      <c r="C26" s="283" t="s">
        <v>5</v>
      </c>
      <c r="D26" s="283" t="s">
        <v>5</v>
      </c>
      <c r="E26" s="283" t="s">
        <v>5</v>
      </c>
      <c r="F26" s="283" t="s">
        <v>5</v>
      </c>
      <c r="G26" s="283" t="s">
        <v>5</v>
      </c>
      <c r="H26" s="283" t="s">
        <v>5</v>
      </c>
      <c r="I26" s="274">
        <v>3486.16</v>
      </c>
      <c r="J26" s="279">
        <v>4059.76</v>
      </c>
      <c r="K26" s="284">
        <v>4744.09</v>
      </c>
      <c r="L26" s="283">
        <v>5517.7</v>
      </c>
      <c r="M26" s="278">
        <v>6304.27</v>
      </c>
      <c r="N26" s="283">
        <v>7111.6</v>
      </c>
      <c r="O26" s="316" t="s">
        <v>5</v>
      </c>
      <c r="P26" s="283" t="s">
        <v>5</v>
      </c>
      <c r="Q26" s="283" t="s">
        <v>5</v>
      </c>
      <c r="R26" s="297" t="str">
        <f t="shared" si="0"/>
        <v>N.A.</v>
      </c>
      <c r="S26" s="283" t="str">
        <f>IF(Q26="N.A.","N.A.","")</f>
        <v>N.A.</v>
      </c>
      <c r="T26" s="509" t="str">
        <f>IF(R26="N.A.","N.A.","")</f>
        <v>N.A.</v>
      </c>
      <c r="U26" s="283" t="str">
        <f>IF(S26="N.A.","N.A.","")</f>
        <v>N.A.</v>
      </c>
    </row>
    <row r="27" spans="1:22" ht="14.25" x14ac:dyDescent="0.15">
      <c r="A27" s="198" t="s">
        <v>131</v>
      </c>
      <c r="B27" s="645"/>
      <c r="C27" s="283" t="s">
        <v>5</v>
      </c>
      <c r="D27" s="283" t="s">
        <v>5</v>
      </c>
      <c r="E27" s="283" t="s">
        <v>5</v>
      </c>
      <c r="F27" s="283" t="s">
        <v>5</v>
      </c>
      <c r="G27" s="283" t="s">
        <v>5</v>
      </c>
      <c r="H27" s="283" t="s">
        <v>5</v>
      </c>
      <c r="I27" s="274">
        <v>7122.32</v>
      </c>
      <c r="J27" s="279">
        <v>9010.2099999999991</v>
      </c>
      <c r="K27" s="284">
        <v>10437.540000000001</v>
      </c>
      <c r="L27" s="283">
        <v>12550.02</v>
      </c>
      <c r="M27" s="278">
        <v>16497.330000000002</v>
      </c>
      <c r="N27" s="283">
        <v>21242.1</v>
      </c>
      <c r="O27" s="316">
        <v>22001.8</v>
      </c>
      <c r="P27" s="283">
        <v>23041.7</v>
      </c>
      <c r="Q27" s="283">
        <v>26271.9</v>
      </c>
      <c r="R27" s="297">
        <v>28072.799999999999</v>
      </c>
      <c r="S27" s="283">
        <v>30153.200000000001</v>
      </c>
      <c r="T27" s="509">
        <v>32169.5</v>
      </c>
      <c r="U27" s="509">
        <v>34913</v>
      </c>
    </row>
    <row r="28" spans="1:22" ht="14.25" x14ac:dyDescent="0.15">
      <c r="A28" s="198" t="s">
        <v>132</v>
      </c>
      <c r="B28" s="645"/>
      <c r="C28" s="283" t="s">
        <v>5</v>
      </c>
      <c r="D28" s="283" t="s">
        <v>5</v>
      </c>
      <c r="E28" s="283" t="s">
        <v>5</v>
      </c>
      <c r="F28" s="283" t="s">
        <v>5</v>
      </c>
      <c r="G28" s="283" t="s">
        <v>5</v>
      </c>
      <c r="H28" s="283" t="s">
        <v>5</v>
      </c>
      <c r="I28" s="274">
        <v>1783.04</v>
      </c>
      <c r="J28" s="279">
        <v>2129.21</v>
      </c>
      <c r="K28" s="284">
        <v>2744.52</v>
      </c>
      <c r="L28" s="283">
        <v>3250.18</v>
      </c>
      <c r="M28" s="278">
        <v>3828.02</v>
      </c>
      <c r="N28" s="283">
        <v>4452.63</v>
      </c>
      <c r="O28" s="316">
        <v>5084</v>
      </c>
      <c r="P28" s="283">
        <v>5314.5</v>
      </c>
      <c r="Q28" s="283">
        <v>5862.6</v>
      </c>
      <c r="R28" s="297">
        <v>6564</v>
      </c>
      <c r="S28" s="283">
        <v>7267</v>
      </c>
      <c r="T28" s="509">
        <v>8326.7000000000007</v>
      </c>
      <c r="U28" s="509">
        <v>9528.5</v>
      </c>
    </row>
    <row r="29" spans="1:22" ht="14.25" x14ac:dyDescent="0.15">
      <c r="A29" s="198" t="s">
        <v>133</v>
      </c>
      <c r="B29" s="645"/>
      <c r="C29" s="283" t="s">
        <v>5</v>
      </c>
      <c r="D29" s="283" t="s">
        <v>5</v>
      </c>
      <c r="E29" s="283" t="s">
        <v>5</v>
      </c>
      <c r="F29" s="283" t="s">
        <v>5</v>
      </c>
      <c r="G29" s="283" t="s">
        <v>5</v>
      </c>
      <c r="H29" s="283" t="s">
        <v>5</v>
      </c>
      <c r="I29" s="274">
        <v>898.64</v>
      </c>
      <c r="J29" s="279">
        <v>1095.74</v>
      </c>
      <c r="K29" s="284">
        <v>1393.07</v>
      </c>
      <c r="L29" s="283">
        <v>1542.7</v>
      </c>
      <c r="M29" s="278">
        <v>1893.36</v>
      </c>
      <c r="N29" s="283">
        <v>2268.35</v>
      </c>
      <c r="O29" s="316" t="s">
        <v>5</v>
      </c>
      <c r="P29" s="283" t="s">
        <v>5</v>
      </c>
      <c r="Q29" s="283" t="s">
        <v>5</v>
      </c>
      <c r="R29" s="297" t="str">
        <f t="shared" si="0"/>
        <v>N.A.</v>
      </c>
      <c r="S29" s="283" t="str">
        <f>IF(Q29="N.A.","N.A.","")</f>
        <v>N.A.</v>
      </c>
      <c r="T29" s="509" t="str">
        <f>IF(R29="N.A.","N.A.","")</f>
        <v>N.A.</v>
      </c>
      <c r="U29" s="283" t="str">
        <f>IF(S29="N.A.","N.A.","")</f>
        <v>N.A.</v>
      </c>
    </row>
    <row r="30" spans="1:22" ht="14.25" x14ac:dyDescent="0.15">
      <c r="A30" s="198" t="s">
        <v>134</v>
      </c>
      <c r="B30" s="645"/>
      <c r="C30" s="283" t="s">
        <v>5</v>
      </c>
      <c r="D30" s="283" t="s">
        <v>5</v>
      </c>
      <c r="E30" s="283" t="s">
        <v>5</v>
      </c>
      <c r="F30" s="283" t="s">
        <v>5</v>
      </c>
      <c r="G30" s="283" t="s">
        <v>5</v>
      </c>
      <c r="H30" s="283" t="s">
        <v>5</v>
      </c>
      <c r="I30" s="274">
        <v>5447.16</v>
      </c>
      <c r="J30" s="279">
        <v>6804.29</v>
      </c>
      <c r="K30" s="284">
        <v>7606.68</v>
      </c>
      <c r="L30" s="283">
        <v>9130.6200000000008</v>
      </c>
      <c r="M30" s="278">
        <v>11109.4</v>
      </c>
      <c r="N30" s="283">
        <v>12585.52</v>
      </c>
      <c r="O30" s="316">
        <v>14490.5</v>
      </c>
      <c r="P30" s="283">
        <v>15968.9</v>
      </c>
      <c r="Q30" s="283">
        <v>19018.7</v>
      </c>
      <c r="R30" s="297">
        <v>21591.5</v>
      </c>
      <c r="S30" s="283">
        <v>24611.7</v>
      </c>
      <c r="T30" s="509">
        <v>27012.1</v>
      </c>
      <c r="U30" s="509">
        <v>29580.400000000001</v>
      </c>
    </row>
    <row r="31" spans="1:22" ht="14.25" x14ac:dyDescent="0.15">
      <c r="A31" s="198" t="s">
        <v>135</v>
      </c>
      <c r="B31" s="645"/>
      <c r="C31" s="283" t="s">
        <v>5</v>
      </c>
      <c r="D31" s="283" t="s">
        <v>5</v>
      </c>
      <c r="E31" s="283" t="s">
        <v>5</v>
      </c>
      <c r="F31" s="283" t="s">
        <v>5</v>
      </c>
      <c r="G31" s="283" t="s">
        <v>5</v>
      </c>
      <c r="H31" s="283" t="s">
        <v>5</v>
      </c>
      <c r="I31" s="278">
        <v>1989.96</v>
      </c>
      <c r="J31" s="283">
        <v>2757.04</v>
      </c>
      <c r="K31" s="297">
        <v>3994.19</v>
      </c>
      <c r="L31" s="283">
        <v>4804.18</v>
      </c>
      <c r="M31" s="278">
        <v>6429.51</v>
      </c>
      <c r="N31" s="283">
        <v>7245.11</v>
      </c>
      <c r="O31" s="316">
        <v>8279.9</v>
      </c>
      <c r="P31" s="283">
        <v>10176.799999999999</v>
      </c>
      <c r="Q31" s="283">
        <v>11953.2</v>
      </c>
      <c r="R31" s="297">
        <v>13158.8</v>
      </c>
      <c r="S31" s="283">
        <v>14450.6</v>
      </c>
      <c r="T31" s="509">
        <v>15623.6</v>
      </c>
      <c r="U31" s="509">
        <v>16796.8</v>
      </c>
    </row>
    <row r="32" spans="1:22" ht="14.25" x14ac:dyDescent="0.15">
      <c r="A32" s="198" t="s">
        <v>136</v>
      </c>
      <c r="B32" s="645"/>
      <c r="C32" s="283" t="s">
        <v>5</v>
      </c>
      <c r="D32" s="283" t="s">
        <v>5</v>
      </c>
      <c r="E32" s="283" t="s">
        <v>5</v>
      </c>
      <c r="F32" s="283" t="s">
        <v>5</v>
      </c>
      <c r="G32" s="283" t="s">
        <v>5</v>
      </c>
      <c r="H32" s="283" t="s">
        <v>5</v>
      </c>
      <c r="I32" s="280">
        <v>995.82</v>
      </c>
      <c r="J32" s="279">
        <v>1451.36</v>
      </c>
      <c r="K32" s="284">
        <v>1934.04</v>
      </c>
      <c r="L32" s="283">
        <v>2441.98</v>
      </c>
      <c r="M32" s="278">
        <v>2640.98</v>
      </c>
      <c r="N32" s="283">
        <v>2963.5</v>
      </c>
      <c r="O32" s="316">
        <v>3435.2</v>
      </c>
      <c r="P32" s="283">
        <v>3815.6</v>
      </c>
      <c r="Q32" s="283">
        <v>4802.8999999999996</v>
      </c>
      <c r="R32" s="297">
        <v>4734.8</v>
      </c>
      <c r="S32" s="283">
        <v>5617.3</v>
      </c>
      <c r="T32" s="509">
        <v>6297.6</v>
      </c>
      <c r="U32" s="509">
        <v>7443.6</v>
      </c>
    </row>
    <row r="33" spans="1:22" ht="14.25" x14ac:dyDescent="0.15">
      <c r="A33" s="198" t="s">
        <v>137</v>
      </c>
      <c r="B33" s="645"/>
      <c r="C33" s="283" t="s">
        <v>5</v>
      </c>
      <c r="D33" s="283" t="s">
        <v>5</v>
      </c>
      <c r="E33" s="283" t="s">
        <v>5</v>
      </c>
      <c r="F33" s="283" t="s">
        <v>5</v>
      </c>
      <c r="G33" s="283" t="s">
        <v>5</v>
      </c>
      <c r="H33" s="283" t="s">
        <v>5</v>
      </c>
      <c r="I33" s="280">
        <v>3244.69</v>
      </c>
      <c r="J33" s="279">
        <v>4206.1400000000003</v>
      </c>
      <c r="K33" s="284">
        <v>5107.66</v>
      </c>
      <c r="L33" s="283">
        <v>5987.38</v>
      </c>
      <c r="M33" s="278">
        <v>7620.55</v>
      </c>
      <c r="N33" s="283">
        <v>9079.1200000000008</v>
      </c>
      <c r="O33" s="316">
        <v>11165.6</v>
      </c>
      <c r="P33" s="283">
        <v>12959.5</v>
      </c>
      <c r="Q33" s="283">
        <v>15886.4</v>
      </c>
      <c r="R33" s="297">
        <v>18394.599999999999</v>
      </c>
      <c r="S33" s="283">
        <v>20585</v>
      </c>
      <c r="T33" s="509">
        <v>22124.1</v>
      </c>
      <c r="U33" s="509">
        <v>25681.200000000001</v>
      </c>
    </row>
    <row r="34" spans="1:22" ht="14.25" x14ac:dyDescent="0.15">
      <c r="A34" s="198" t="s">
        <v>138</v>
      </c>
      <c r="B34" s="645"/>
      <c r="C34" s="283" t="s">
        <v>5</v>
      </c>
      <c r="D34" s="283" t="s">
        <v>5</v>
      </c>
      <c r="E34" s="283" t="s">
        <v>5</v>
      </c>
      <c r="F34" s="283" t="s">
        <v>5</v>
      </c>
      <c r="G34" s="283" t="s">
        <v>5</v>
      </c>
      <c r="H34" s="283" t="s">
        <v>5</v>
      </c>
      <c r="I34" s="280">
        <v>3404.7</v>
      </c>
      <c r="J34" s="279">
        <v>4544.01</v>
      </c>
      <c r="K34" s="284">
        <v>6720.41</v>
      </c>
      <c r="L34" s="283">
        <v>8129.58</v>
      </c>
      <c r="M34" s="278">
        <v>9937.5499999999993</v>
      </c>
      <c r="N34" s="283">
        <v>11973.88</v>
      </c>
      <c r="O34" s="316">
        <v>13349.6</v>
      </c>
      <c r="P34" s="283">
        <v>14173.8</v>
      </c>
      <c r="Q34" s="283">
        <v>17380.5</v>
      </c>
      <c r="R34" s="297">
        <v>18587.400000000001</v>
      </c>
      <c r="S34" s="283">
        <v>19089</v>
      </c>
      <c r="T34" s="509">
        <v>21085.599999999999</v>
      </c>
      <c r="U34" s="509">
        <v>22420.1</v>
      </c>
    </row>
    <row r="35" spans="1:22" ht="14.25" x14ac:dyDescent="0.15">
      <c r="A35" s="198" t="s">
        <v>139</v>
      </c>
      <c r="B35" s="645"/>
      <c r="C35" s="283" t="s">
        <v>5</v>
      </c>
      <c r="D35" s="283" t="s">
        <v>5</v>
      </c>
      <c r="E35" s="283" t="s">
        <v>5</v>
      </c>
      <c r="F35" s="283" t="s">
        <v>5</v>
      </c>
      <c r="G35" s="283" t="s">
        <v>5</v>
      </c>
      <c r="H35" s="283" t="s">
        <v>5</v>
      </c>
      <c r="I35" s="280">
        <v>1915.38</v>
      </c>
      <c r="J35" s="279">
        <v>2354</v>
      </c>
      <c r="K35" s="279">
        <v>4647.59</v>
      </c>
      <c r="L35" s="283">
        <v>5488.47</v>
      </c>
      <c r="M35" s="278">
        <v>7497.8</v>
      </c>
      <c r="N35" s="283">
        <v>8196.16</v>
      </c>
      <c r="O35" s="316">
        <v>9348.7999999999993</v>
      </c>
      <c r="P35" s="283">
        <v>10400.4</v>
      </c>
      <c r="Q35" s="283">
        <v>12356.3</v>
      </c>
      <c r="R35" s="297">
        <v>10498.7</v>
      </c>
      <c r="S35" s="283">
        <v>10674</v>
      </c>
      <c r="T35" s="509">
        <v>11282.8</v>
      </c>
      <c r="U35" s="509">
        <v>11412.7</v>
      </c>
    </row>
    <row r="36" spans="1:22" ht="14.25" x14ac:dyDescent="0.15">
      <c r="A36" s="198" t="s">
        <v>140</v>
      </c>
      <c r="B36" s="645"/>
      <c r="C36" s="283" t="s">
        <v>5</v>
      </c>
      <c r="D36" s="283" t="s">
        <v>5</v>
      </c>
      <c r="E36" s="283" t="s">
        <v>5</v>
      </c>
      <c r="F36" s="283" t="s">
        <v>5</v>
      </c>
      <c r="G36" s="283" t="s">
        <v>5</v>
      </c>
      <c r="H36" s="317" t="s">
        <v>5</v>
      </c>
      <c r="I36" s="279">
        <v>4257.49</v>
      </c>
      <c r="J36" s="314">
        <v>6226.37</v>
      </c>
      <c r="K36" s="296">
        <v>911.19</v>
      </c>
      <c r="L36" s="283" t="s">
        <v>85</v>
      </c>
      <c r="M36" s="278" t="s">
        <v>84</v>
      </c>
      <c r="N36" s="283">
        <v>4407.68</v>
      </c>
      <c r="O36" s="316" t="s">
        <v>5</v>
      </c>
      <c r="P36" s="283" t="s">
        <v>5</v>
      </c>
      <c r="Q36" s="283" t="s">
        <v>5</v>
      </c>
      <c r="R36" s="297" t="str">
        <f t="shared" si="0"/>
        <v>N.A.</v>
      </c>
      <c r="S36" s="283" t="str">
        <f t="shared" ref="S36:S45" si="2">IF(Q36="N.A.","N.A.","")</f>
        <v>N.A.</v>
      </c>
      <c r="T36" s="509" t="str">
        <f t="shared" ref="T36:T45" si="3">IF(R36="N.A.","N.A.","")</f>
        <v>N.A.</v>
      </c>
      <c r="U36" s="283" t="str">
        <f t="shared" ref="U36:U45" si="4">IF(S36="N.A.","N.A.","")</f>
        <v>N.A.</v>
      </c>
    </row>
    <row r="37" spans="1:22" ht="14.25" x14ac:dyDescent="0.15">
      <c r="A37" s="198" t="s">
        <v>141</v>
      </c>
      <c r="B37" s="645"/>
      <c r="C37" s="283" t="s">
        <v>84</v>
      </c>
      <c r="D37" s="283" t="s">
        <v>85</v>
      </c>
      <c r="E37" s="283" t="s">
        <v>84</v>
      </c>
      <c r="F37" s="283" t="s">
        <v>84</v>
      </c>
      <c r="G37" s="283" t="s">
        <v>85</v>
      </c>
      <c r="H37" s="283" t="s">
        <v>85</v>
      </c>
      <c r="I37" s="283" t="s">
        <v>85</v>
      </c>
      <c r="J37" s="283" t="s">
        <v>85</v>
      </c>
      <c r="K37" s="283" t="s">
        <v>85</v>
      </c>
      <c r="L37" s="283">
        <v>3485.03</v>
      </c>
      <c r="M37" s="278">
        <v>4011.38</v>
      </c>
      <c r="N37" s="283">
        <v>1371.8</v>
      </c>
      <c r="O37" s="316" t="s">
        <v>5</v>
      </c>
      <c r="P37" s="283" t="s">
        <v>5</v>
      </c>
      <c r="Q37" s="283" t="s">
        <v>5</v>
      </c>
      <c r="R37" s="297" t="str">
        <f t="shared" si="0"/>
        <v>N.A.</v>
      </c>
      <c r="S37" s="283" t="str">
        <f t="shared" si="2"/>
        <v>N.A.</v>
      </c>
      <c r="T37" s="509" t="str">
        <f t="shared" si="3"/>
        <v>N.A.</v>
      </c>
      <c r="U37" s="283" t="str">
        <f t="shared" si="4"/>
        <v>N.A.</v>
      </c>
    </row>
    <row r="38" spans="1:22" ht="14.25" x14ac:dyDescent="0.15">
      <c r="A38" s="198" t="s">
        <v>142</v>
      </c>
      <c r="B38" s="645"/>
      <c r="C38" s="283" t="s">
        <v>84</v>
      </c>
      <c r="D38" s="283" t="s">
        <v>84</v>
      </c>
      <c r="E38" s="283" t="s">
        <v>84</v>
      </c>
      <c r="F38" s="283" t="s">
        <v>84</v>
      </c>
      <c r="G38" s="283" t="s">
        <v>84</v>
      </c>
      <c r="H38" s="283" t="s">
        <v>84</v>
      </c>
      <c r="I38" s="283" t="s">
        <v>84</v>
      </c>
      <c r="J38" s="283" t="s">
        <v>84</v>
      </c>
      <c r="K38" s="283" t="s">
        <v>84</v>
      </c>
      <c r="L38" s="283">
        <v>1413.14</v>
      </c>
      <c r="M38" s="278">
        <v>1421.72</v>
      </c>
      <c r="N38" s="283">
        <v>459.28</v>
      </c>
      <c r="O38" s="316" t="s">
        <v>5</v>
      </c>
      <c r="P38" s="283" t="s">
        <v>5</v>
      </c>
      <c r="Q38" s="283" t="s">
        <v>5</v>
      </c>
      <c r="R38" s="297" t="str">
        <f t="shared" si="0"/>
        <v>N.A.</v>
      </c>
      <c r="S38" s="283" t="str">
        <f t="shared" si="2"/>
        <v>N.A.</v>
      </c>
      <c r="T38" s="509" t="str">
        <f t="shared" si="3"/>
        <v>N.A.</v>
      </c>
      <c r="U38" s="283" t="str">
        <f t="shared" si="4"/>
        <v>N.A.</v>
      </c>
    </row>
    <row r="39" spans="1:22" ht="14.25" x14ac:dyDescent="0.15">
      <c r="A39" s="198" t="s">
        <v>143</v>
      </c>
      <c r="B39" s="645"/>
      <c r="C39" s="283" t="s">
        <v>84</v>
      </c>
      <c r="D39" s="283" t="s">
        <v>84</v>
      </c>
      <c r="E39" s="283" t="s">
        <v>84</v>
      </c>
      <c r="F39" s="283" t="s">
        <v>84</v>
      </c>
      <c r="G39" s="283" t="s">
        <v>84</v>
      </c>
      <c r="H39" s="283" t="s">
        <v>84</v>
      </c>
      <c r="I39" s="283" t="s">
        <v>84</v>
      </c>
      <c r="J39" s="283" t="s">
        <v>84</v>
      </c>
      <c r="K39" s="283" t="s">
        <v>84</v>
      </c>
      <c r="L39" s="283">
        <v>637.04</v>
      </c>
      <c r="M39" s="278">
        <v>649.28</v>
      </c>
      <c r="N39" s="283">
        <v>103.81</v>
      </c>
      <c r="O39" s="316" t="s">
        <v>5</v>
      </c>
      <c r="P39" s="283" t="s">
        <v>5</v>
      </c>
      <c r="Q39" s="283" t="s">
        <v>5</v>
      </c>
      <c r="R39" s="297" t="str">
        <f t="shared" si="0"/>
        <v>N.A.</v>
      </c>
      <c r="S39" s="283" t="str">
        <f t="shared" si="2"/>
        <v>N.A.</v>
      </c>
      <c r="T39" s="509" t="str">
        <f t="shared" si="3"/>
        <v>N.A.</v>
      </c>
      <c r="U39" s="283" t="str">
        <f t="shared" si="4"/>
        <v>N.A.</v>
      </c>
    </row>
    <row r="40" spans="1:22" ht="14.25" x14ac:dyDescent="0.15">
      <c r="A40" s="198" t="s">
        <v>144</v>
      </c>
      <c r="B40" s="645"/>
      <c r="C40" s="283" t="s">
        <v>5</v>
      </c>
      <c r="D40" s="283" t="s">
        <v>5</v>
      </c>
      <c r="E40" s="283" t="s">
        <v>5</v>
      </c>
      <c r="F40" s="283" t="s">
        <v>5</v>
      </c>
      <c r="G40" s="283" t="s">
        <v>5</v>
      </c>
      <c r="H40" s="283" t="s">
        <v>5</v>
      </c>
      <c r="I40" s="278" t="s">
        <v>5</v>
      </c>
      <c r="J40" s="279">
        <v>798.34</v>
      </c>
      <c r="K40" s="284">
        <v>1174.45</v>
      </c>
      <c r="L40" s="283">
        <v>1132.54</v>
      </c>
      <c r="M40" s="278">
        <v>174.45</v>
      </c>
      <c r="N40" s="283">
        <v>126.56</v>
      </c>
      <c r="O40" s="316" t="s">
        <v>5</v>
      </c>
      <c r="P40" s="283" t="s">
        <v>5</v>
      </c>
      <c r="Q40" s="283" t="s">
        <v>5</v>
      </c>
      <c r="R40" s="297" t="str">
        <f t="shared" si="0"/>
        <v>N.A.</v>
      </c>
      <c r="S40" s="283" t="str">
        <f t="shared" si="2"/>
        <v>N.A.</v>
      </c>
      <c r="T40" s="509" t="str">
        <f t="shared" si="3"/>
        <v>N.A.</v>
      </c>
      <c r="U40" s="283" t="str">
        <f t="shared" si="4"/>
        <v>N.A.</v>
      </c>
    </row>
    <row r="41" spans="1:22" ht="14.25" x14ac:dyDescent="0.15">
      <c r="A41" s="198" t="s">
        <v>145</v>
      </c>
      <c r="B41" s="645"/>
      <c r="C41" s="283" t="s">
        <v>84</v>
      </c>
      <c r="D41" s="283" t="s">
        <v>84</v>
      </c>
      <c r="E41" s="283" t="s">
        <v>84</v>
      </c>
      <c r="F41" s="283" t="s">
        <v>85</v>
      </c>
      <c r="G41" s="283" t="s">
        <v>84</v>
      </c>
      <c r="H41" s="283" t="s">
        <v>146</v>
      </c>
      <c r="I41" s="283" t="s">
        <v>146</v>
      </c>
      <c r="J41" s="283" t="s">
        <v>85</v>
      </c>
      <c r="K41" s="283" t="s">
        <v>84</v>
      </c>
      <c r="L41" s="318">
        <v>1330.39</v>
      </c>
      <c r="M41" s="319">
        <v>1521.35</v>
      </c>
      <c r="N41" s="283">
        <v>1665.67</v>
      </c>
      <c r="O41" s="316" t="s">
        <v>5</v>
      </c>
      <c r="P41" s="283" t="s">
        <v>5</v>
      </c>
      <c r="Q41" s="283" t="s">
        <v>5</v>
      </c>
      <c r="R41" s="297" t="str">
        <f t="shared" si="0"/>
        <v>N.A.</v>
      </c>
      <c r="S41" s="283" t="str">
        <f t="shared" si="2"/>
        <v>N.A.</v>
      </c>
      <c r="T41" s="509" t="str">
        <f t="shared" si="3"/>
        <v>N.A.</v>
      </c>
      <c r="U41" s="283" t="str">
        <f t="shared" si="4"/>
        <v>N.A.</v>
      </c>
    </row>
    <row r="42" spans="1:22" ht="14.25" x14ac:dyDescent="0.15">
      <c r="A42" s="198" t="s">
        <v>147</v>
      </c>
      <c r="B42" s="645"/>
      <c r="C42" s="283" t="s">
        <v>84</v>
      </c>
      <c r="D42" s="283" t="s">
        <v>85</v>
      </c>
      <c r="E42" s="283" t="s">
        <v>84</v>
      </c>
      <c r="F42" s="283" t="s">
        <v>84</v>
      </c>
      <c r="G42" s="283" t="s">
        <v>84</v>
      </c>
      <c r="H42" s="283" t="s">
        <v>84</v>
      </c>
      <c r="I42" s="283" t="s">
        <v>148</v>
      </c>
      <c r="J42" s="283" t="s">
        <v>84</v>
      </c>
      <c r="K42" s="283" t="s">
        <v>84</v>
      </c>
      <c r="L42" s="318">
        <v>2376.88</v>
      </c>
      <c r="M42" s="319">
        <v>3820.69</v>
      </c>
      <c r="N42" s="283">
        <v>4479.62</v>
      </c>
      <c r="O42" s="316" t="s">
        <v>5</v>
      </c>
      <c r="P42" s="283" t="s">
        <v>5</v>
      </c>
      <c r="Q42" s="283" t="s">
        <v>5</v>
      </c>
      <c r="R42" s="297" t="str">
        <f t="shared" si="0"/>
        <v>N.A.</v>
      </c>
      <c r="S42" s="283" t="str">
        <f t="shared" si="2"/>
        <v>N.A.</v>
      </c>
      <c r="T42" s="509" t="str">
        <f t="shared" si="3"/>
        <v>N.A.</v>
      </c>
      <c r="U42" s="283" t="str">
        <f t="shared" si="4"/>
        <v>N.A.</v>
      </c>
    </row>
    <row r="43" spans="1:22" ht="14.25" x14ac:dyDescent="0.15">
      <c r="A43" s="198" t="s">
        <v>149</v>
      </c>
      <c r="B43" s="645"/>
      <c r="C43" s="283" t="s">
        <v>85</v>
      </c>
      <c r="D43" s="283" t="s">
        <v>84</v>
      </c>
      <c r="E43" s="283" t="s">
        <v>84</v>
      </c>
      <c r="F43" s="283" t="s">
        <v>84</v>
      </c>
      <c r="G43" s="283" t="s">
        <v>84</v>
      </c>
      <c r="H43" s="283" t="s">
        <v>84</v>
      </c>
      <c r="I43" s="283" t="s">
        <v>84</v>
      </c>
      <c r="J43" s="283" t="s">
        <v>84</v>
      </c>
      <c r="K43" s="283" t="s">
        <v>84</v>
      </c>
      <c r="L43" s="318">
        <v>1171.96</v>
      </c>
      <c r="M43" s="319">
        <v>1269.57</v>
      </c>
      <c r="N43" s="283">
        <v>1376.29</v>
      </c>
      <c r="O43" s="316" t="s">
        <v>5</v>
      </c>
      <c r="P43" s="283" t="s">
        <v>5</v>
      </c>
      <c r="Q43" s="283" t="s">
        <v>5</v>
      </c>
      <c r="R43" s="297" t="str">
        <f t="shared" si="0"/>
        <v>N.A.</v>
      </c>
      <c r="S43" s="283" t="str">
        <f t="shared" si="2"/>
        <v>N.A.</v>
      </c>
      <c r="T43" s="509" t="str">
        <f t="shared" si="3"/>
        <v>N.A.</v>
      </c>
      <c r="U43" s="283" t="str">
        <f t="shared" si="4"/>
        <v>N.A.</v>
      </c>
    </row>
    <row r="44" spans="1:22" ht="14.25" x14ac:dyDescent="0.15">
      <c r="A44" s="198" t="s">
        <v>150</v>
      </c>
      <c r="B44" s="645"/>
      <c r="C44" s="283" t="s">
        <v>146</v>
      </c>
      <c r="D44" s="283" t="s">
        <v>84</v>
      </c>
      <c r="E44" s="283" t="s">
        <v>84</v>
      </c>
      <c r="F44" s="283" t="s">
        <v>84</v>
      </c>
      <c r="G44" s="283" t="s">
        <v>84</v>
      </c>
      <c r="H44" s="283" t="s">
        <v>84</v>
      </c>
      <c r="I44" s="283" t="s">
        <v>146</v>
      </c>
      <c r="J44" s="283" t="s">
        <v>84</v>
      </c>
      <c r="K44" s="283" t="s">
        <v>148</v>
      </c>
      <c r="L44" s="318">
        <v>1844.24</v>
      </c>
      <c r="M44" s="319">
        <v>2384.08</v>
      </c>
      <c r="N44" s="283">
        <v>2635.74</v>
      </c>
      <c r="O44" s="316" t="s">
        <v>5</v>
      </c>
      <c r="P44" s="283" t="s">
        <v>5</v>
      </c>
      <c r="Q44" s="283" t="s">
        <v>5</v>
      </c>
      <c r="R44" s="297" t="str">
        <f t="shared" si="0"/>
        <v>N.A.</v>
      </c>
      <c r="S44" s="283" t="str">
        <f t="shared" si="2"/>
        <v>N.A.</v>
      </c>
      <c r="T44" s="509" t="str">
        <f t="shared" si="3"/>
        <v>N.A.</v>
      </c>
      <c r="U44" s="283" t="str">
        <f t="shared" si="4"/>
        <v>N.A.</v>
      </c>
    </row>
    <row r="45" spans="1:22" ht="14.25" x14ac:dyDescent="0.15">
      <c r="A45" s="198" t="s">
        <v>151</v>
      </c>
      <c r="B45" s="646"/>
      <c r="C45" s="288" t="s">
        <v>5</v>
      </c>
      <c r="D45" s="288" t="s">
        <v>5</v>
      </c>
      <c r="E45" s="288" t="s">
        <v>5</v>
      </c>
      <c r="F45" s="288" t="s">
        <v>5</v>
      </c>
      <c r="G45" s="288" t="s">
        <v>5</v>
      </c>
      <c r="H45" s="288" t="s">
        <v>5</v>
      </c>
      <c r="I45" s="320">
        <v>2951.56</v>
      </c>
      <c r="J45" s="321">
        <v>2940.79</v>
      </c>
      <c r="K45" s="321">
        <v>3203.25</v>
      </c>
      <c r="L45" s="288">
        <v>2700.38</v>
      </c>
      <c r="M45" s="319">
        <v>2911.24</v>
      </c>
      <c r="N45" s="318">
        <v>2482.38</v>
      </c>
      <c r="O45" s="322" t="s">
        <v>5</v>
      </c>
      <c r="P45" s="318" t="s">
        <v>5</v>
      </c>
      <c r="Q45" s="318" t="s">
        <v>5</v>
      </c>
      <c r="R45" s="307" t="str">
        <f t="shared" si="0"/>
        <v>N.A.</v>
      </c>
      <c r="S45" s="318" t="str">
        <f t="shared" si="2"/>
        <v>N.A.</v>
      </c>
      <c r="T45" s="544" t="str">
        <f t="shared" si="3"/>
        <v>N.A.</v>
      </c>
      <c r="U45" s="318" t="str">
        <f t="shared" si="4"/>
        <v>N.A.</v>
      </c>
    </row>
    <row r="46" spans="1:22" ht="14.25" x14ac:dyDescent="0.15">
      <c r="A46" s="323" t="s">
        <v>124</v>
      </c>
      <c r="B46" s="309" t="s">
        <v>152</v>
      </c>
      <c r="C46" s="310">
        <v>30.5</v>
      </c>
      <c r="D46" s="311">
        <v>30.71</v>
      </c>
      <c r="E46" s="311">
        <v>30.101886616402872</v>
      </c>
      <c r="F46" s="311">
        <v>27.711273501600211</v>
      </c>
      <c r="G46" s="310">
        <v>25.864714349542652</v>
      </c>
      <c r="H46" s="310">
        <v>24.717281588848646</v>
      </c>
      <c r="I46" s="312">
        <v>23</v>
      </c>
      <c r="J46" s="313">
        <v>21.319065206687174</v>
      </c>
      <c r="K46" s="313">
        <v>19.994500650262722</v>
      </c>
      <c r="L46" s="324">
        <v>17.8</v>
      </c>
      <c r="M46" s="325">
        <v>15.1</v>
      </c>
      <c r="N46" s="324">
        <v>14.9</v>
      </c>
      <c r="O46" s="326">
        <v>14.600594385000001</v>
      </c>
      <c r="P46" s="324">
        <v>14.881759708000001</v>
      </c>
      <c r="Q46" s="324">
        <v>14.5</v>
      </c>
      <c r="R46" s="447">
        <v>14.58</v>
      </c>
      <c r="S46" s="324">
        <v>14.7</v>
      </c>
      <c r="T46" s="501">
        <v>14.8</v>
      </c>
      <c r="U46" s="501">
        <v>14.7</v>
      </c>
      <c r="V46" s="452"/>
    </row>
    <row r="47" spans="1:22" ht="14.25" x14ac:dyDescent="0.15">
      <c r="A47" s="327" t="s">
        <v>153</v>
      </c>
      <c r="B47" s="644" t="s">
        <v>114</v>
      </c>
      <c r="C47" s="328">
        <f t="shared" ref="C47:G47" si="5">C19-C22</f>
        <v>-2516.5400000000009</v>
      </c>
      <c r="D47" s="328">
        <f t="shared" si="5"/>
        <v>-3149.510000000002</v>
      </c>
      <c r="E47" s="328">
        <f t="shared" si="5"/>
        <v>-2934.7000000000007</v>
      </c>
      <c r="F47" s="328">
        <f t="shared" si="5"/>
        <v>-2090.4199999999983</v>
      </c>
      <c r="G47" s="329">
        <f t="shared" si="5"/>
        <v>-2280.989999999998</v>
      </c>
      <c r="H47" s="329">
        <f>H19-H22</f>
        <v>-1662.5300000000061</v>
      </c>
      <c r="I47" s="329">
        <f>I19-I22</f>
        <v>1540.4300000000003</v>
      </c>
      <c r="J47" s="330">
        <v>-202.13</v>
      </c>
      <c r="K47" s="331">
        <f t="shared" ref="K47:R47" si="6">K19-K22</f>
        <v>-7781.6299999999901</v>
      </c>
      <c r="L47" s="332">
        <f t="shared" si="6"/>
        <v>-6772.6500000000087</v>
      </c>
      <c r="M47" s="331">
        <f t="shared" si="6"/>
        <v>-5373.3600000000006</v>
      </c>
      <c r="N47" s="332">
        <f t="shared" si="6"/>
        <v>-8699.4499999999971</v>
      </c>
      <c r="O47" s="333">
        <f t="shared" si="6"/>
        <v>-11002.5</v>
      </c>
      <c r="P47" s="332">
        <f t="shared" si="6"/>
        <v>-11415.529999999999</v>
      </c>
      <c r="Q47" s="332">
        <f t="shared" si="6"/>
        <v>-23608.599999999977</v>
      </c>
      <c r="R47" s="331">
        <f t="shared" si="6"/>
        <v>-28150.23000000001</v>
      </c>
      <c r="S47" s="332">
        <f t="shared" ref="S47:T47" si="7">S19-S22</f>
        <v>-30492.720000000001</v>
      </c>
      <c r="T47" s="545">
        <f t="shared" si="7"/>
        <v>-37544.290000000008</v>
      </c>
      <c r="U47" s="332">
        <f t="shared" ref="U47" si="8">U19-U22</f>
        <v>-48492</v>
      </c>
    </row>
    <row r="48" spans="1:22" ht="14.25" x14ac:dyDescent="0.15">
      <c r="A48" s="308" t="s">
        <v>154</v>
      </c>
      <c r="B48" s="645"/>
      <c r="C48" s="332">
        <v>-4604</v>
      </c>
      <c r="D48" s="334">
        <v>-5679</v>
      </c>
      <c r="E48" s="334">
        <v>-6153.5</v>
      </c>
      <c r="F48" s="334">
        <v>-6879.34</v>
      </c>
      <c r="G48" s="334">
        <v>-6879.34</v>
      </c>
      <c r="H48" s="332" t="s">
        <v>60</v>
      </c>
      <c r="I48" s="335" t="s">
        <v>5</v>
      </c>
      <c r="J48" s="331" t="s">
        <v>5</v>
      </c>
      <c r="K48" s="331" t="s">
        <v>5</v>
      </c>
      <c r="L48" s="332" t="s">
        <v>60</v>
      </c>
      <c r="M48" s="335" t="s">
        <v>60</v>
      </c>
      <c r="N48" s="332" t="s">
        <v>155</v>
      </c>
      <c r="O48" s="333" t="s">
        <v>60</v>
      </c>
      <c r="P48" s="332" t="s">
        <v>60</v>
      </c>
      <c r="Q48" s="332" t="s">
        <v>6</v>
      </c>
      <c r="R48" s="331" t="str">
        <f t="shared" si="0"/>
        <v>N.A.</v>
      </c>
      <c r="S48" s="332" t="str">
        <f t="shared" ref="S48:U49" si="9">IF(Q48="N.A.","N.A.","")</f>
        <v>N.A.</v>
      </c>
      <c r="T48" s="545" t="str">
        <f t="shared" si="9"/>
        <v>N.A.</v>
      </c>
      <c r="U48" s="332" t="str">
        <f t="shared" si="9"/>
        <v>N.A.</v>
      </c>
    </row>
    <row r="49" spans="1:21" ht="27" x14ac:dyDescent="0.15">
      <c r="A49" s="336" t="s">
        <v>156</v>
      </c>
      <c r="B49" s="646"/>
      <c r="C49" s="337">
        <f t="shared" ref="C49:G49" si="10">C47+C48</f>
        <v>-7120.5400000000009</v>
      </c>
      <c r="D49" s="337">
        <f t="shared" si="10"/>
        <v>-8828.510000000002</v>
      </c>
      <c r="E49" s="337">
        <f t="shared" si="10"/>
        <v>-9088.2000000000007</v>
      </c>
      <c r="F49" s="337">
        <f t="shared" si="10"/>
        <v>-8969.7599999999984</v>
      </c>
      <c r="G49" s="338">
        <f t="shared" si="10"/>
        <v>-9160.3299999999981</v>
      </c>
      <c r="H49" s="332" t="s">
        <v>60</v>
      </c>
      <c r="I49" s="335" t="s">
        <v>5</v>
      </c>
      <c r="J49" s="339" t="s">
        <v>5</v>
      </c>
      <c r="K49" s="339" t="s">
        <v>5</v>
      </c>
      <c r="L49" s="340" t="s">
        <v>60</v>
      </c>
      <c r="M49" s="341" t="s">
        <v>60</v>
      </c>
      <c r="N49" s="340" t="s">
        <v>60</v>
      </c>
      <c r="O49" s="342" t="s">
        <v>60</v>
      </c>
      <c r="P49" s="340" t="s">
        <v>60</v>
      </c>
      <c r="Q49" s="340" t="s">
        <v>6</v>
      </c>
      <c r="R49" s="339" t="str">
        <f t="shared" si="0"/>
        <v>N.A.</v>
      </c>
      <c r="S49" s="340" t="str">
        <f t="shared" si="9"/>
        <v>N.A.</v>
      </c>
      <c r="T49" s="546" t="str">
        <f t="shared" si="9"/>
        <v>N.A.</v>
      </c>
      <c r="U49" s="340" t="str">
        <f t="shared" si="9"/>
        <v>N.A.</v>
      </c>
    </row>
    <row r="50" spans="1:21" ht="14.25" x14ac:dyDescent="0.15">
      <c r="A50" s="223" t="s">
        <v>157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9"/>
      <c r="M50" s="229"/>
      <c r="N50" s="229"/>
      <c r="O50" s="219"/>
      <c r="P50" s="219"/>
      <c r="Q50" s="7"/>
      <c r="R50" s="457"/>
      <c r="S50" s="457"/>
      <c r="T50" s="547"/>
      <c r="U50" s="232"/>
    </row>
    <row r="51" spans="1:21" ht="14.25" x14ac:dyDescent="0.15">
      <c r="A51" s="227" t="s">
        <v>158</v>
      </c>
      <c r="B51" s="227"/>
      <c r="C51" s="223"/>
      <c r="D51" s="223"/>
      <c r="E51" s="223"/>
      <c r="F51" s="223"/>
      <c r="G51" s="223"/>
      <c r="H51" s="223"/>
      <c r="I51" s="223"/>
      <c r="J51" s="223"/>
      <c r="K51" s="223"/>
      <c r="L51" s="228"/>
      <c r="M51" s="229"/>
      <c r="N51" s="230"/>
      <c r="O51" s="222"/>
      <c r="P51" s="222"/>
      <c r="Q51" s="7"/>
      <c r="R51" s="454"/>
      <c r="S51" s="454"/>
      <c r="T51" s="548"/>
      <c r="U51" s="232"/>
    </row>
    <row r="52" spans="1:21" ht="14.25" x14ac:dyDescent="0.15">
      <c r="A52" s="227" t="s">
        <v>159</v>
      </c>
      <c r="B52" s="227"/>
      <c r="C52" s="223"/>
      <c r="D52" s="223"/>
      <c r="E52" s="223"/>
      <c r="F52" s="223"/>
      <c r="G52" s="223"/>
      <c r="H52" s="223"/>
      <c r="I52" s="223"/>
      <c r="J52" s="223"/>
      <c r="K52" s="223"/>
      <c r="L52" s="228"/>
      <c r="M52" s="229"/>
      <c r="N52" s="230"/>
      <c r="O52" s="222"/>
      <c r="P52" s="222"/>
      <c r="Q52" s="7"/>
      <c r="R52" s="454"/>
      <c r="S52" s="454"/>
      <c r="T52" s="548"/>
      <c r="U52" s="232"/>
    </row>
    <row r="53" spans="1:21" ht="14.25" x14ac:dyDescent="0.15">
      <c r="A53" s="551" t="s">
        <v>214</v>
      </c>
      <c r="B53" s="227"/>
      <c r="C53" s="223"/>
      <c r="D53" s="223"/>
      <c r="E53" s="223"/>
      <c r="F53" s="223"/>
      <c r="G53" s="223"/>
      <c r="H53" s="223"/>
      <c r="I53" s="223"/>
      <c r="J53" s="223"/>
      <c r="K53" s="223"/>
      <c r="L53" s="228"/>
      <c r="M53" s="229"/>
      <c r="N53" s="230"/>
      <c r="O53" s="222"/>
      <c r="P53" s="222"/>
      <c r="Q53" s="7"/>
      <c r="R53" s="454"/>
      <c r="S53" s="458"/>
      <c r="T53" s="548"/>
      <c r="U53" s="232"/>
    </row>
    <row r="54" spans="1:21" ht="14.25" x14ac:dyDescent="0.15">
      <c r="A54" s="232"/>
      <c r="B54" s="232"/>
      <c r="C54" s="1"/>
      <c r="D54" s="1"/>
      <c r="E54" s="1"/>
      <c r="F54" s="1"/>
      <c r="G54" s="1"/>
      <c r="H54" s="1"/>
      <c r="I54" s="1"/>
      <c r="J54" s="1"/>
      <c r="K54" s="1"/>
      <c r="L54" s="228"/>
      <c r="M54" s="229"/>
      <c r="N54" s="230"/>
      <c r="O54" s="222"/>
      <c r="P54" s="222"/>
      <c r="Q54" s="7"/>
      <c r="R54" s="232"/>
      <c r="S54" s="232"/>
      <c r="U54" s="232"/>
    </row>
  </sheetData>
  <mergeCells count="6">
    <mergeCell ref="B47:B49"/>
    <mergeCell ref="B3:B10"/>
    <mergeCell ref="B11:B15"/>
    <mergeCell ref="B16:B18"/>
    <mergeCell ref="B19:B20"/>
    <mergeCell ref="B22:B45"/>
  </mergeCells>
  <phoneticPr fontId="3"/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zoomScaleNormal="100" zoomScaleSheetLayoutView="100" workbookViewId="0">
      <selection activeCell="T25" sqref="T25"/>
    </sheetView>
  </sheetViews>
  <sheetFormatPr defaultColWidth="8.875" defaultRowHeight="13.5" x14ac:dyDescent="0.15"/>
  <cols>
    <col min="3" max="3" width="9" customWidth="1"/>
    <col min="4" max="10" width="9" hidden="1" customWidth="1"/>
    <col min="11" max="11" width="0" hidden="1" customWidth="1"/>
  </cols>
  <sheetData>
    <row r="1" spans="1:23" x14ac:dyDescent="0.15">
      <c r="A1" s="227" t="s">
        <v>160</v>
      </c>
      <c r="B1" s="227"/>
      <c r="C1" s="227"/>
      <c r="D1" s="227"/>
      <c r="E1" s="227"/>
      <c r="F1" s="227"/>
      <c r="G1" s="343"/>
      <c r="H1" s="343"/>
      <c r="I1" s="344"/>
      <c r="J1" s="227"/>
      <c r="K1" s="227"/>
      <c r="L1" s="227"/>
      <c r="M1" s="5"/>
      <c r="N1" s="344"/>
      <c r="O1" s="344"/>
      <c r="P1" s="344"/>
      <c r="Q1" s="345"/>
      <c r="R1" s="346"/>
      <c r="U1" s="347" t="s">
        <v>161</v>
      </c>
      <c r="V1" s="347"/>
    </row>
    <row r="2" spans="1:23" ht="14.25" x14ac:dyDescent="0.15">
      <c r="A2" s="647"/>
      <c r="B2" s="648"/>
      <c r="C2" s="9">
        <v>2000</v>
      </c>
      <c r="D2" s="9">
        <v>2001</v>
      </c>
      <c r="E2" s="9">
        <v>2002</v>
      </c>
      <c r="F2" s="9">
        <v>2003</v>
      </c>
      <c r="G2" s="9">
        <v>2004</v>
      </c>
      <c r="H2" s="240">
        <v>2005</v>
      </c>
      <c r="I2" s="9">
        <v>2006</v>
      </c>
      <c r="J2" s="9">
        <v>2007</v>
      </c>
      <c r="K2" s="9">
        <v>2008</v>
      </c>
      <c r="L2" s="9">
        <v>2009</v>
      </c>
      <c r="M2" s="9">
        <v>2010</v>
      </c>
      <c r="N2" s="240">
        <v>2011</v>
      </c>
      <c r="O2" s="9">
        <v>2012</v>
      </c>
      <c r="P2" s="9">
        <v>2013</v>
      </c>
      <c r="Q2" s="348">
        <v>2014</v>
      </c>
      <c r="R2" s="348">
        <v>2015</v>
      </c>
      <c r="S2" s="348">
        <v>2016</v>
      </c>
      <c r="T2" s="348">
        <v>2017</v>
      </c>
      <c r="U2" s="349">
        <v>2018</v>
      </c>
      <c r="V2" s="349">
        <v>2019</v>
      </c>
    </row>
    <row r="3" spans="1:23" ht="14.25" x14ac:dyDescent="0.15">
      <c r="A3" s="649" t="s">
        <v>162</v>
      </c>
      <c r="B3" s="196" t="s">
        <v>163</v>
      </c>
      <c r="C3" s="350">
        <v>2492.0300000000002</v>
      </c>
      <c r="D3" s="350">
        <v>2660.98</v>
      </c>
      <c r="E3" s="350">
        <v>3255.96</v>
      </c>
      <c r="F3" s="350">
        <v>4382.28</v>
      </c>
      <c r="G3" s="350">
        <v>5933.26</v>
      </c>
      <c r="H3" s="351">
        <v>7619.53</v>
      </c>
      <c r="I3" s="293">
        <v>9689.3559999999998</v>
      </c>
      <c r="J3" s="293">
        <v>12177.757600000001</v>
      </c>
      <c r="K3" s="293">
        <v>14306.930660800001</v>
      </c>
      <c r="L3" s="302">
        <v>12016.118061229998</v>
      </c>
      <c r="M3" s="302">
        <v>15777.54315</v>
      </c>
      <c r="N3" s="352">
        <v>18983.8089</v>
      </c>
      <c r="O3" s="302">
        <v>20487.144189999999</v>
      </c>
      <c r="P3" s="302">
        <v>22090.04</v>
      </c>
      <c r="Q3" s="305">
        <v>23422.927</v>
      </c>
      <c r="R3" s="305">
        <v>22734.682199999999</v>
      </c>
      <c r="S3" s="305">
        <v>20981.536680000001</v>
      </c>
      <c r="T3" s="305">
        <v>22634.9</v>
      </c>
      <c r="U3" s="353">
        <v>24874</v>
      </c>
      <c r="V3" s="497">
        <v>24984</v>
      </c>
    </row>
    <row r="4" spans="1:23" ht="14.25" x14ac:dyDescent="0.15">
      <c r="A4" s="650"/>
      <c r="B4" s="354" t="s">
        <v>164</v>
      </c>
      <c r="C4" s="350">
        <v>416.54309999999998</v>
      </c>
      <c r="D4" s="350">
        <v>449.40519999999998</v>
      </c>
      <c r="E4" s="350">
        <v>484.33839999999998</v>
      </c>
      <c r="F4" s="350">
        <v>594.08699999999999</v>
      </c>
      <c r="G4" s="350">
        <v>735.1</v>
      </c>
      <c r="H4" s="282">
        <v>839.86279999999999</v>
      </c>
      <c r="I4" s="305">
        <v>916.22670000000005</v>
      </c>
      <c r="J4" s="305">
        <v>1020.0859</v>
      </c>
      <c r="K4" s="305">
        <v>1161.3245451600001</v>
      </c>
      <c r="L4" s="305">
        <v>978.67659393000008</v>
      </c>
      <c r="M4" s="305">
        <v>1210.43489</v>
      </c>
      <c r="N4" s="355">
        <v>1482.7049</v>
      </c>
      <c r="O4" s="283">
        <v>1516.2183399999999</v>
      </c>
      <c r="P4" s="283">
        <v>1501.3244999999999</v>
      </c>
      <c r="Q4" s="283">
        <v>1493.9133999999999</v>
      </c>
      <c r="R4" s="283">
        <v>1356.1643999999999</v>
      </c>
      <c r="S4" s="283">
        <v>1294.0999999999999</v>
      </c>
      <c r="T4" s="283">
        <v>1372.5893000000001</v>
      </c>
      <c r="U4" s="356">
        <v>1470.8</v>
      </c>
      <c r="V4" s="499">
        <v>1432.3</v>
      </c>
    </row>
    <row r="5" spans="1:23" ht="14.25" x14ac:dyDescent="0.15">
      <c r="A5" s="650"/>
      <c r="B5" s="354" t="s">
        <v>165</v>
      </c>
      <c r="C5" s="350">
        <v>520.99220000000003</v>
      </c>
      <c r="D5" s="350">
        <v>542.79510000000005</v>
      </c>
      <c r="E5" s="350">
        <v>699.45789999999988</v>
      </c>
      <c r="F5" s="350">
        <v>924.66770000000008</v>
      </c>
      <c r="G5" s="350">
        <v>1249.4000000000001</v>
      </c>
      <c r="H5" s="350">
        <v>1628.9075</v>
      </c>
      <c r="I5" s="305">
        <v>2034.4842000000001</v>
      </c>
      <c r="J5" s="305">
        <v>2326.7655</v>
      </c>
      <c r="K5" s="305">
        <v>2523.8355458400001</v>
      </c>
      <c r="L5" s="305">
        <v>2208.02219633</v>
      </c>
      <c r="M5" s="305">
        <v>2832.8655199999998</v>
      </c>
      <c r="N5" s="355">
        <v>3244.5336000000002</v>
      </c>
      <c r="O5" s="283">
        <v>3517.7679200000002</v>
      </c>
      <c r="P5" s="283">
        <v>3684.0639999999999</v>
      </c>
      <c r="Q5" s="283">
        <v>3960.6255000000001</v>
      </c>
      <c r="R5" s="283">
        <v>4092.1390000000001</v>
      </c>
      <c r="S5" s="283">
        <v>3852.7100999999998</v>
      </c>
      <c r="T5" s="283">
        <v>4297.3037999999997</v>
      </c>
      <c r="U5" s="356">
        <v>4784.2</v>
      </c>
      <c r="V5" s="499">
        <v>4185</v>
      </c>
    </row>
    <row r="6" spans="1:23" ht="14.25" x14ac:dyDescent="0.15">
      <c r="A6" s="650"/>
      <c r="B6" s="354" t="s">
        <v>166</v>
      </c>
      <c r="C6" s="350">
        <v>445.18290000000002</v>
      </c>
      <c r="D6" s="350">
        <v>465.41239999999999</v>
      </c>
      <c r="E6" s="350">
        <v>584.63149999999996</v>
      </c>
      <c r="F6" s="350">
        <v>762.74369999999999</v>
      </c>
      <c r="G6" s="350">
        <v>1008.6</v>
      </c>
      <c r="H6" s="350">
        <v>1244.7325000000001</v>
      </c>
      <c r="I6" s="305">
        <v>1553.0907</v>
      </c>
      <c r="J6" s="305">
        <v>1844.3625</v>
      </c>
      <c r="K6" s="305">
        <v>1907.2903456199999</v>
      </c>
      <c r="L6" s="305">
        <v>1662.28570053</v>
      </c>
      <c r="M6" s="305">
        <v>2183.0205300000002</v>
      </c>
      <c r="N6" s="355">
        <v>2679.8308000000002</v>
      </c>
      <c r="O6" s="283">
        <v>3234.3062399999999</v>
      </c>
      <c r="P6" s="283">
        <v>3844.9488999999999</v>
      </c>
      <c r="Q6" s="283">
        <v>3630.7714000000001</v>
      </c>
      <c r="R6" s="283">
        <v>3304.6279</v>
      </c>
      <c r="S6" s="283">
        <v>2872.5302000000001</v>
      </c>
      <c r="T6" s="283">
        <v>2792.1136999999999</v>
      </c>
      <c r="U6" s="356">
        <v>3020.68</v>
      </c>
      <c r="V6" s="499">
        <v>2789.4</v>
      </c>
    </row>
    <row r="7" spans="1:23" ht="14.25" x14ac:dyDescent="0.15">
      <c r="A7" s="650"/>
      <c r="B7" s="354" t="s">
        <v>167</v>
      </c>
      <c r="C7" s="350">
        <v>112.92360000000001</v>
      </c>
      <c r="D7" s="350">
        <v>125.18780000000001</v>
      </c>
      <c r="E7" s="350">
        <v>155.34559999999999</v>
      </c>
      <c r="F7" s="350">
        <v>200.9477</v>
      </c>
      <c r="G7" s="350">
        <v>278.10000000000002</v>
      </c>
      <c r="H7" s="350">
        <v>351.07780000000002</v>
      </c>
      <c r="I7" s="305">
        <v>445.22210000000001</v>
      </c>
      <c r="J7" s="305">
        <v>560.98860000000002</v>
      </c>
      <c r="K7" s="305">
        <v>739.31989519000001</v>
      </c>
      <c r="L7" s="305">
        <v>536.69715422000002</v>
      </c>
      <c r="M7" s="305">
        <v>687.66263000000004</v>
      </c>
      <c r="N7" s="355">
        <v>829.20060000000001</v>
      </c>
      <c r="O7" s="283">
        <v>876.77679000000001</v>
      </c>
      <c r="P7" s="283">
        <v>911.64949999999999</v>
      </c>
      <c r="Q7" s="283">
        <v>1003.3345</v>
      </c>
      <c r="R7" s="283">
        <v>1012.8638</v>
      </c>
      <c r="S7" s="283">
        <v>937.28949999999998</v>
      </c>
      <c r="T7" s="283">
        <v>1027.0378000000001</v>
      </c>
      <c r="U7" s="356">
        <v>1087.8900000000001</v>
      </c>
      <c r="V7" s="499">
        <v>1109.5999999999999</v>
      </c>
    </row>
    <row r="8" spans="1:23" ht="14.25" x14ac:dyDescent="0.15">
      <c r="A8" s="650"/>
      <c r="B8" s="354" t="s">
        <v>168</v>
      </c>
      <c r="C8" s="350">
        <v>50.39</v>
      </c>
      <c r="D8" s="350">
        <v>49.996000000000002</v>
      </c>
      <c r="E8" s="350">
        <v>65.857200000000006</v>
      </c>
      <c r="F8" s="350">
        <v>90.040900000000008</v>
      </c>
      <c r="G8" s="350">
        <v>135.4</v>
      </c>
      <c r="H8" s="350">
        <v>165.4956</v>
      </c>
      <c r="I8" s="305">
        <v>207.33080000000001</v>
      </c>
      <c r="J8" s="305">
        <v>234.59800000000001</v>
      </c>
      <c r="K8" s="305">
        <v>258.77056257000004</v>
      </c>
      <c r="L8" s="305">
        <v>205.01256165000001</v>
      </c>
      <c r="M8" s="305">
        <v>296.74489</v>
      </c>
      <c r="N8" s="355">
        <v>351.08940000000001</v>
      </c>
      <c r="O8" s="283">
        <v>367.77429000000001</v>
      </c>
      <c r="P8" s="283">
        <v>406.34050000000002</v>
      </c>
      <c r="Q8" s="283">
        <v>462.76620000000003</v>
      </c>
      <c r="R8" s="283">
        <v>448.92469999999997</v>
      </c>
      <c r="S8" s="283">
        <v>402.41199999999998</v>
      </c>
      <c r="T8" s="283">
        <v>439.78530000000001</v>
      </c>
      <c r="U8" s="356">
        <v>486.46</v>
      </c>
      <c r="V8" s="499">
        <v>550.79999999999995</v>
      </c>
    </row>
    <row r="9" spans="1:23" ht="14.25" x14ac:dyDescent="0.15">
      <c r="A9" s="650"/>
      <c r="B9" s="354" t="s">
        <v>169</v>
      </c>
      <c r="C9" s="350">
        <v>92.777900000000002</v>
      </c>
      <c r="D9" s="350">
        <v>97.51100000000001</v>
      </c>
      <c r="E9" s="350">
        <v>113.71850000000001</v>
      </c>
      <c r="F9" s="350">
        <v>174.4211</v>
      </c>
      <c r="G9" s="350">
        <v>237.5</v>
      </c>
      <c r="H9" s="350">
        <v>325.2713</v>
      </c>
      <c r="I9" s="305">
        <v>403.14600000000002</v>
      </c>
      <c r="J9" s="305">
        <v>487.1429</v>
      </c>
      <c r="K9" s="305">
        <v>592.08951160000004</v>
      </c>
      <c r="L9" s="305">
        <v>499.16378644000002</v>
      </c>
      <c r="M9" s="305">
        <v>680.47177999999997</v>
      </c>
      <c r="N9" s="278">
        <v>764.00049999999999</v>
      </c>
      <c r="O9" s="283">
        <v>692.10333000000003</v>
      </c>
      <c r="P9" s="283">
        <v>673.42499999999995</v>
      </c>
      <c r="Q9" s="283">
        <v>727.03049999999996</v>
      </c>
      <c r="R9" s="283">
        <v>691.54830000000004</v>
      </c>
      <c r="S9" s="283">
        <v>652.59050000000002</v>
      </c>
      <c r="T9" s="283">
        <v>711.34400000000005</v>
      </c>
      <c r="U9" s="356">
        <v>775.47</v>
      </c>
      <c r="V9" s="499">
        <v>797.4</v>
      </c>
    </row>
    <row r="10" spans="1:23" ht="14.25" x14ac:dyDescent="0.15">
      <c r="A10" s="650"/>
      <c r="B10" s="354" t="s">
        <v>170</v>
      </c>
      <c r="C10" s="350">
        <v>22.333500000000001</v>
      </c>
      <c r="D10" s="350">
        <v>27.104699999999998</v>
      </c>
      <c r="E10" s="350">
        <v>35.2074</v>
      </c>
      <c r="F10" s="350">
        <v>60.299300000000002</v>
      </c>
      <c r="G10" s="350">
        <v>90.9</v>
      </c>
      <c r="H10" s="350">
        <v>132.11279999999999</v>
      </c>
      <c r="I10" s="305">
        <v>158.32490000000001</v>
      </c>
      <c r="J10" s="305">
        <v>284.66199999999998</v>
      </c>
      <c r="K10" s="305">
        <v>330.75849922000003</v>
      </c>
      <c r="L10" s="305">
        <v>175.18583228</v>
      </c>
      <c r="M10" s="305">
        <v>296.12074000000001</v>
      </c>
      <c r="N10" s="355">
        <v>389.03519999999997</v>
      </c>
      <c r="O10" s="283">
        <v>440.55955999999998</v>
      </c>
      <c r="P10" s="283">
        <v>495.9117</v>
      </c>
      <c r="Q10" s="283">
        <v>536.76940000000002</v>
      </c>
      <c r="R10" s="283">
        <v>347.56880000000001</v>
      </c>
      <c r="S10" s="283">
        <v>373.55770000000001</v>
      </c>
      <c r="T10" s="283">
        <v>428.30599999999998</v>
      </c>
      <c r="U10" s="356">
        <v>479.75</v>
      </c>
      <c r="V10" s="499">
        <v>497</v>
      </c>
    </row>
    <row r="11" spans="1:23" ht="14.25" x14ac:dyDescent="0.15">
      <c r="A11" s="650"/>
      <c r="B11" s="354" t="s">
        <v>171</v>
      </c>
      <c r="C11" s="350">
        <v>1.1054000000000002</v>
      </c>
      <c r="D11" s="350">
        <v>1.2284999999999999</v>
      </c>
      <c r="E11" s="350">
        <v>1.4003000000000001</v>
      </c>
      <c r="F11" s="350">
        <v>1.5589</v>
      </c>
      <c r="G11" s="350">
        <v>2.2999999999999998</v>
      </c>
      <c r="H11" s="350">
        <v>3.1888999999999998</v>
      </c>
      <c r="I11" s="305">
        <v>4.335</v>
      </c>
      <c r="J11" s="305">
        <v>6.8295000000000003</v>
      </c>
      <c r="K11" s="305">
        <v>9.0782759600000009</v>
      </c>
      <c r="L11" s="305">
        <v>10.67882767</v>
      </c>
      <c r="M11" s="305">
        <v>14.497620000000001</v>
      </c>
      <c r="N11" s="278">
        <v>27.316400000000002</v>
      </c>
      <c r="O11" s="283">
        <v>26.535040000000002</v>
      </c>
      <c r="P11" s="283">
        <v>24.495899999999999</v>
      </c>
      <c r="Q11" s="283">
        <v>22.163799999999998</v>
      </c>
      <c r="R11" s="283">
        <v>15.707000000000001</v>
      </c>
      <c r="S11" s="283">
        <v>9.8794599999999999</v>
      </c>
      <c r="T11" s="283">
        <v>12.483400000000001</v>
      </c>
      <c r="U11" s="356" t="s">
        <v>205</v>
      </c>
      <c r="V11" s="356" t="s">
        <v>205</v>
      </c>
      <c r="W11" s="452"/>
    </row>
    <row r="12" spans="1:23" ht="14.25" x14ac:dyDescent="0.15">
      <c r="A12" s="651"/>
      <c r="B12" s="357" t="s">
        <v>172</v>
      </c>
      <c r="C12" s="285">
        <v>4.508</v>
      </c>
      <c r="D12" s="285">
        <v>5.7309999999999999</v>
      </c>
      <c r="E12" s="285">
        <v>4.6753999999999998</v>
      </c>
      <c r="F12" s="285">
        <v>6.2774000000000001</v>
      </c>
      <c r="G12" s="285">
        <v>7.9</v>
      </c>
      <c r="H12" s="285">
        <v>10.811</v>
      </c>
      <c r="I12" s="358">
        <v>12.3232</v>
      </c>
      <c r="J12" s="358">
        <v>13.924899999999999</v>
      </c>
      <c r="K12" s="358">
        <v>20.324313149999998</v>
      </c>
      <c r="L12" s="358">
        <v>18.86916111</v>
      </c>
      <c r="M12" s="358">
        <v>22.772819999999999</v>
      </c>
      <c r="N12" s="289">
        <v>31.647300000000001</v>
      </c>
      <c r="O12" s="288">
        <v>35.323999999999998</v>
      </c>
      <c r="P12" s="288">
        <v>36.300800000000002</v>
      </c>
      <c r="Q12" s="288">
        <v>35.1965</v>
      </c>
      <c r="R12" s="288">
        <v>29.429200000000002</v>
      </c>
      <c r="S12" s="288">
        <v>28.33436</v>
      </c>
      <c r="T12" s="288">
        <v>33.317660000000004</v>
      </c>
      <c r="U12" s="356" t="s">
        <v>205</v>
      </c>
      <c r="V12" s="356" t="s">
        <v>205</v>
      </c>
      <c r="W12" s="452"/>
    </row>
    <row r="13" spans="1:23" ht="14.25" x14ac:dyDescent="0.15">
      <c r="A13" s="649" t="s">
        <v>173</v>
      </c>
      <c r="B13" s="196" t="s">
        <v>163</v>
      </c>
      <c r="C13" s="350">
        <v>2250.9</v>
      </c>
      <c r="D13" s="350">
        <v>2435.5</v>
      </c>
      <c r="E13" s="350">
        <v>2951.7</v>
      </c>
      <c r="F13" s="350">
        <v>4127.6000000000004</v>
      </c>
      <c r="G13" s="350">
        <v>5612.29</v>
      </c>
      <c r="H13" s="293">
        <v>6599.5</v>
      </c>
      <c r="I13" s="293">
        <v>7914.6086999999998</v>
      </c>
      <c r="J13" s="293">
        <v>9559.5025999999998</v>
      </c>
      <c r="K13" s="293">
        <v>11325.621614420001</v>
      </c>
      <c r="L13" s="302">
        <v>10059.23071849</v>
      </c>
      <c r="M13" s="302">
        <v>13962.440059999999</v>
      </c>
      <c r="N13" s="352">
        <v>17434.835599999999</v>
      </c>
      <c r="O13" s="302">
        <v>18184.050030000002</v>
      </c>
      <c r="P13" s="302">
        <v>19499.894700000001</v>
      </c>
      <c r="Q13" s="302">
        <v>19592.3465</v>
      </c>
      <c r="R13" s="302">
        <v>16795.645</v>
      </c>
      <c r="S13" s="302">
        <v>15874.194020000001</v>
      </c>
      <c r="T13" s="302">
        <v>18409.8</v>
      </c>
      <c r="U13" s="360">
        <v>21356.37</v>
      </c>
      <c r="V13" s="498">
        <v>20768.939999999999</v>
      </c>
    </row>
    <row r="14" spans="1:23" ht="14.25" x14ac:dyDescent="0.15">
      <c r="A14" s="650"/>
      <c r="B14" s="354" t="s">
        <v>164</v>
      </c>
      <c r="C14" s="350">
        <v>415.09680000000003</v>
      </c>
      <c r="D14" s="350">
        <v>427.87309999999997</v>
      </c>
      <c r="E14" s="350">
        <v>534.66</v>
      </c>
      <c r="F14" s="350">
        <v>741.48130000000003</v>
      </c>
      <c r="G14" s="350">
        <v>943.2</v>
      </c>
      <c r="H14" s="350">
        <v>1004.0768</v>
      </c>
      <c r="I14" s="305">
        <v>1156.7257999999999</v>
      </c>
      <c r="J14" s="305">
        <v>1339.4237000000001</v>
      </c>
      <c r="K14" s="305">
        <v>1506.0004109700001</v>
      </c>
      <c r="L14" s="305">
        <v>1309.1490437699999</v>
      </c>
      <c r="M14" s="305">
        <v>1767.3609800000002</v>
      </c>
      <c r="N14" s="355">
        <v>1945.6351999999999</v>
      </c>
      <c r="O14" s="283">
        <v>1778.3394699999999</v>
      </c>
      <c r="P14" s="283">
        <v>1622.454</v>
      </c>
      <c r="Q14" s="283">
        <v>1629.2050999999999</v>
      </c>
      <c r="R14" s="283">
        <v>1429.0256999999999</v>
      </c>
      <c r="S14" s="283">
        <v>1456.7068999999999</v>
      </c>
      <c r="T14" s="283">
        <v>1657.9401</v>
      </c>
      <c r="U14" s="356">
        <v>1805.79</v>
      </c>
      <c r="V14" s="499">
        <v>1717.6</v>
      </c>
    </row>
    <row r="15" spans="1:23" ht="14.25" x14ac:dyDescent="0.15">
      <c r="A15" s="650"/>
      <c r="B15" s="354" t="s">
        <v>165</v>
      </c>
      <c r="C15" s="350">
        <v>223.63150000000002</v>
      </c>
      <c r="D15" s="350">
        <v>261.99939999999998</v>
      </c>
      <c r="E15" s="350">
        <v>272.37639999999999</v>
      </c>
      <c r="F15" s="350">
        <v>338.66089999999997</v>
      </c>
      <c r="G15" s="350">
        <v>446.5</v>
      </c>
      <c r="H15" s="350">
        <v>486.21769999999998</v>
      </c>
      <c r="I15" s="305">
        <v>592.1105</v>
      </c>
      <c r="J15" s="305">
        <v>693.90610000000004</v>
      </c>
      <c r="K15" s="305">
        <v>813.59925954000005</v>
      </c>
      <c r="L15" s="305">
        <v>774.60375814999998</v>
      </c>
      <c r="M15" s="305">
        <v>1020.98733</v>
      </c>
      <c r="N15" s="355">
        <v>1221.2891</v>
      </c>
      <c r="O15" s="283">
        <v>1328.9745499999999</v>
      </c>
      <c r="P15" s="283">
        <v>1523.423</v>
      </c>
      <c r="Q15" s="283">
        <v>1590.61</v>
      </c>
      <c r="R15" s="283">
        <v>1478.0907</v>
      </c>
      <c r="S15" s="283">
        <v>1344.4513999999999</v>
      </c>
      <c r="T15" s="283">
        <v>1539.4552000000001</v>
      </c>
      <c r="U15" s="356">
        <v>1550.96</v>
      </c>
      <c r="V15" s="499">
        <v>1227.0999999999999</v>
      </c>
    </row>
    <row r="16" spans="1:23" ht="14.25" x14ac:dyDescent="0.15">
      <c r="A16" s="650"/>
      <c r="B16" s="354" t="s">
        <v>166</v>
      </c>
      <c r="C16" s="350">
        <v>94.290099999999995</v>
      </c>
      <c r="D16" s="350">
        <v>94.224999999999994</v>
      </c>
      <c r="E16" s="350">
        <v>107.2624</v>
      </c>
      <c r="F16" s="350">
        <v>111.1866</v>
      </c>
      <c r="G16" s="350">
        <v>117.9</v>
      </c>
      <c r="H16" s="350">
        <v>122.2478</v>
      </c>
      <c r="I16" s="305">
        <v>107.7976</v>
      </c>
      <c r="J16" s="305">
        <v>128.042</v>
      </c>
      <c r="K16" s="305">
        <v>129.1584584</v>
      </c>
      <c r="L16" s="305">
        <v>87.024967260000011</v>
      </c>
      <c r="M16" s="305">
        <v>122.60416000000001</v>
      </c>
      <c r="N16" s="355">
        <v>154.92429999999999</v>
      </c>
      <c r="O16" s="283">
        <v>178.80374</v>
      </c>
      <c r="P16" s="283">
        <v>162.0658</v>
      </c>
      <c r="Q16" s="283">
        <v>126.2137</v>
      </c>
      <c r="R16" s="283">
        <v>127.4581</v>
      </c>
      <c r="S16" s="283">
        <v>167.0067</v>
      </c>
      <c r="T16" s="283">
        <v>73.171800000000005</v>
      </c>
      <c r="U16" s="356">
        <v>84.9</v>
      </c>
      <c r="V16" s="499">
        <v>90.8</v>
      </c>
    </row>
    <row r="17" spans="1:23" ht="14.25" x14ac:dyDescent="0.15">
      <c r="A17" s="650"/>
      <c r="B17" s="354" t="s">
        <v>167</v>
      </c>
      <c r="C17" s="350">
        <v>232.07409999999999</v>
      </c>
      <c r="D17" s="350">
        <v>233.76949999999999</v>
      </c>
      <c r="E17" s="350">
        <v>285.68009999999998</v>
      </c>
      <c r="F17" s="350">
        <v>431.28050000000002</v>
      </c>
      <c r="G17" s="350">
        <v>622.29999999999995</v>
      </c>
      <c r="H17" s="350">
        <v>768.20399999999995</v>
      </c>
      <c r="I17" s="305">
        <v>897.2414</v>
      </c>
      <c r="J17" s="305">
        <v>1037.5195000000001</v>
      </c>
      <c r="K17" s="305">
        <v>1121.3792109599999</v>
      </c>
      <c r="L17" s="305">
        <v>1025.45072344</v>
      </c>
      <c r="M17" s="305">
        <v>1383.4885199999999</v>
      </c>
      <c r="N17" s="355">
        <v>1627.0628999999999</v>
      </c>
      <c r="O17" s="283">
        <v>1687.3761500000001</v>
      </c>
      <c r="P17" s="283">
        <v>1830.7275999999999</v>
      </c>
      <c r="Q17" s="283">
        <v>1901.0877</v>
      </c>
      <c r="R17" s="283">
        <v>1745.0608</v>
      </c>
      <c r="S17" s="283">
        <v>1589.7453</v>
      </c>
      <c r="T17" s="283">
        <v>1775.5315000000001</v>
      </c>
      <c r="U17" s="356">
        <v>2046.39</v>
      </c>
      <c r="V17" s="499">
        <v>1735.7</v>
      </c>
    </row>
    <row r="18" spans="1:23" ht="14.25" x14ac:dyDescent="0.15">
      <c r="A18" s="650"/>
      <c r="B18" s="354" t="s">
        <v>168</v>
      </c>
      <c r="C18" s="350">
        <v>254.93560000000002</v>
      </c>
      <c r="D18" s="350">
        <v>273.38759999999996</v>
      </c>
      <c r="E18" s="350">
        <v>380.6139</v>
      </c>
      <c r="F18" s="350">
        <v>493.60379999999998</v>
      </c>
      <c r="G18" s="350">
        <v>647.5</v>
      </c>
      <c r="H18" s="350">
        <v>746.80330000000004</v>
      </c>
      <c r="I18" s="305">
        <v>870.98630000000003</v>
      </c>
      <c r="J18" s="305">
        <v>1010.2707</v>
      </c>
      <c r="K18" s="305">
        <v>1033.37934324</v>
      </c>
      <c r="L18" s="305">
        <v>857.20251209999992</v>
      </c>
      <c r="M18" s="305">
        <v>1157.38654</v>
      </c>
      <c r="N18" s="355">
        <v>1249.0866000000001</v>
      </c>
      <c r="O18" s="283">
        <v>1322.0363500000001</v>
      </c>
      <c r="P18" s="283">
        <v>1564.0491</v>
      </c>
      <c r="Q18" s="283">
        <v>1520.0713000000001</v>
      </c>
      <c r="R18" s="283">
        <v>1432.0422000000001</v>
      </c>
      <c r="S18" s="283">
        <v>1388.4722999999999</v>
      </c>
      <c r="T18" s="283">
        <v>1559.6059</v>
      </c>
      <c r="U18" s="356">
        <v>1775.97</v>
      </c>
      <c r="V18" s="499">
        <v>1730</v>
      </c>
    </row>
    <row r="19" spans="1:23" ht="14.25" x14ac:dyDescent="0.15">
      <c r="A19" s="650"/>
      <c r="B19" s="354" t="s">
        <v>174</v>
      </c>
      <c r="C19" s="350">
        <v>104.08709999999999</v>
      </c>
      <c r="D19" s="350">
        <v>137.721</v>
      </c>
      <c r="E19" s="350">
        <v>164.16419999999999</v>
      </c>
      <c r="F19" s="350">
        <v>242.91890000000001</v>
      </c>
      <c r="G19" s="282">
        <v>303.5</v>
      </c>
      <c r="H19" s="350">
        <v>307.22930000000002</v>
      </c>
      <c r="I19" s="305">
        <v>378.7937</v>
      </c>
      <c r="J19" s="305">
        <v>453.82929999999999</v>
      </c>
      <c r="K19" s="305">
        <v>557.89930102000005</v>
      </c>
      <c r="L19" s="305">
        <v>557.19431584000006</v>
      </c>
      <c r="M19" s="305">
        <v>742.61221999999998</v>
      </c>
      <c r="N19" s="278">
        <v>927.43970000000002</v>
      </c>
      <c r="O19" s="283">
        <v>919.21056999999996</v>
      </c>
      <c r="P19" s="283">
        <v>941.55690000000004</v>
      </c>
      <c r="Q19" s="283">
        <v>1050.1277</v>
      </c>
      <c r="R19" s="283">
        <v>876.23360000000002</v>
      </c>
      <c r="S19" s="283">
        <v>861.09029999999996</v>
      </c>
      <c r="T19" s="283">
        <v>969.40110000000004</v>
      </c>
      <c r="U19" s="356">
        <v>1063.3399999999999</v>
      </c>
      <c r="V19" s="499">
        <v>1051</v>
      </c>
    </row>
    <row r="20" spans="1:23" ht="14.25" x14ac:dyDescent="0.15">
      <c r="A20" s="650"/>
      <c r="B20" s="354" t="s">
        <v>175</v>
      </c>
      <c r="C20" s="350">
        <v>57.698900000000002</v>
      </c>
      <c r="D20" s="350">
        <v>79.588000000000008</v>
      </c>
      <c r="E20" s="350">
        <v>84.066900000000004</v>
      </c>
      <c r="F20" s="350">
        <v>97.280699999999996</v>
      </c>
      <c r="G20" s="350">
        <v>121.2</v>
      </c>
      <c r="H20" s="350">
        <v>158.89940000000001</v>
      </c>
      <c r="I20" s="305">
        <v>175.54329999999999</v>
      </c>
      <c r="J20" s="305">
        <v>196.88579999999999</v>
      </c>
      <c r="K20" s="305">
        <v>238.32761729000001</v>
      </c>
      <c r="L20" s="305">
        <v>212.32964912999998</v>
      </c>
      <c r="M20" s="305">
        <v>259.21037000000001</v>
      </c>
      <c r="N20" s="305">
        <v>403.69869999999997</v>
      </c>
      <c r="O20" s="361">
        <v>441.55034999999998</v>
      </c>
      <c r="P20" s="362">
        <v>396.67829999999998</v>
      </c>
      <c r="Q20" s="363">
        <v>415.93509999999998</v>
      </c>
      <c r="R20" s="363">
        <v>332.58659999999998</v>
      </c>
      <c r="S20" s="363">
        <v>322.60149999999999</v>
      </c>
      <c r="T20" s="363">
        <v>413.90289999999999</v>
      </c>
      <c r="U20" s="364">
        <v>590.82000000000005</v>
      </c>
      <c r="V20" s="500">
        <v>610.5</v>
      </c>
    </row>
    <row r="21" spans="1:23" ht="14.25" x14ac:dyDescent="0.15">
      <c r="A21" s="650"/>
      <c r="B21" s="354" t="s">
        <v>176</v>
      </c>
      <c r="C21" s="350">
        <v>2.1206999999999998</v>
      </c>
      <c r="D21" s="350">
        <v>2.395</v>
      </c>
      <c r="E21" s="350">
        <v>2.2342</v>
      </c>
      <c r="F21" s="350">
        <v>2.8394999999999997</v>
      </c>
      <c r="G21" s="350">
        <v>4.5999999999999996</v>
      </c>
      <c r="H21" s="350">
        <v>5.4103000000000003</v>
      </c>
      <c r="I21" s="305">
        <v>11.4748</v>
      </c>
      <c r="J21" s="305">
        <v>13.516500000000001</v>
      </c>
      <c r="K21" s="305">
        <v>15.256072059999999</v>
      </c>
      <c r="L21" s="305">
        <v>13.611185320000001</v>
      </c>
      <c r="M21" s="305">
        <v>25.520630000000001</v>
      </c>
      <c r="N21" s="283">
        <v>37.0107</v>
      </c>
      <c r="O21" s="316">
        <v>39.477029999999999</v>
      </c>
      <c r="P21" s="283">
        <v>35.095500000000001</v>
      </c>
      <c r="Q21" s="283">
        <v>51.020899999999997</v>
      </c>
      <c r="R21" s="283">
        <v>37.9358</v>
      </c>
      <c r="S21" s="283">
        <v>36.186419999999998</v>
      </c>
      <c r="T21" s="283">
        <v>51.180570000000003</v>
      </c>
      <c r="U21" s="356" t="s">
        <v>205</v>
      </c>
      <c r="V21" s="356" t="s">
        <v>205</v>
      </c>
      <c r="W21" s="452"/>
    </row>
    <row r="22" spans="1:23" ht="14.25" x14ac:dyDescent="0.15">
      <c r="A22" s="652"/>
      <c r="B22" s="365" t="s">
        <v>172</v>
      </c>
      <c r="C22" s="285">
        <v>0.37209999999999999</v>
      </c>
      <c r="D22" s="285">
        <v>1.6674</v>
      </c>
      <c r="E22" s="285">
        <v>2.7069000000000001</v>
      </c>
      <c r="F22" s="285">
        <v>3.9535</v>
      </c>
      <c r="G22" s="285">
        <v>5.8</v>
      </c>
      <c r="H22" s="285">
        <v>4.9913999999999996</v>
      </c>
      <c r="I22" s="358">
        <v>4.6776</v>
      </c>
      <c r="J22" s="358">
        <v>5.8384</v>
      </c>
      <c r="K22" s="358">
        <v>7.6041257400000006</v>
      </c>
      <c r="L22" s="358">
        <v>7.9254805399999997</v>
      </c>
      <c r="M22" s="358">
        <v>11.94537</v>
      </c>
      <c r="N22" s="289">
        <v>24.767700000000001</v>
      </c>
      <c r="O22" s="288">
        <v>25.03763</v>
      </c>
      <c r="P22" s="288">
        <v>29.274999999999999</v>
      </c>
      <c r="Q22" s="288">
        <v>28.679300000000001</v>
      </c>
      <c r="R22" s="288">
        <v>25.6769</v>
      </c>
      <c r="S22" s="288">
        <v>25.392810000000001</v>
      </c>
      <c r="T22" s="288">
        <v>17.233800000000002</v>
      </c>
      <c r="U22" s="359" t="s">
        <v>205</v>
      </c>
      <c r="V22" s="359" t="s">
        <v>205</v>
      </c>
      <c r="W22" s="452"/>
    </row>
    <row r="23" spans="1:23" x14ac:dyDescent="0.15">
      <c r="A23" s="223" t="s">
        <v>177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366"/>
      <c r="O23" s="366"/>
      <c r="P23" s="366"/>
      <c r="Q23" s="366"/>
      <c r="R23" s="346"/>
      <c r="S23" s="227"/>
      <c r="T23" s="227"/>
      <c r="U23" s="227"/>
      <c r="V23" s="227"/>
    </row>
    <row r="24" spans="1:23" x14ac:dyDescent="0.15">
      <c r="A24" s="653" t="s">
        <v>209</v>
      </c>
      <c r="B24" s="653"/>
      <c r="C24" s="653"/>
      <c r="D24" s="653"/>
      <c r="E24" s="653"/>
      <c r="F24" s="653"/>
      <c r="G24" s="653"/>
      <c r="H24" s="653"/>
      <c r="I24" s="653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453"/>
    </row>
  </sheetData>
  <mergeCells count="4">
    <mergeCell ref="A2:B2"/>
    <mergeCell ref="A3:A12"/>
    <mergeCell ref="A13:A22"/>
    <mergeCell ref="A24:U2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Normal="100" zoomScaleSheetLayoutView="90" workbookViewId="0">
      <selection activeCell="AC14" sqref="AC14"/>
    </sheetView>
  </sheetViews>
  <sheetFormatPr defaultColWidth="8.875" defaultRowHeight="13.5" x14ac:dyDescent="0.15"/>
  <cols>
    <col min="3" max="16" width="0" hidden="1" customWidth="1"/>
    <col min="25" max="25" width="8.875" style="542"/>
  </cols>
  <sheetData>
    <row r="1" spans="1:27" x14ac:dyDescent="0.15">
      <c r="A1" s="223" t="s">
        <v>178</v>
      </c>
      <c r="B1" s="223"/>
      <c r="C1" s="223"/>
      <c r="D1" s="223"/>
      <c r="E1" s="223"/>
      <c r="F1" s="223"/>
      <c r="G1" s="223"/>
      <c r="H1" s="223"/>
      <c r="I1" s="223"/>
      <c r="J1" s="223"/>
      <c r="K1" s="368"/>
      <c r="L1" s="368"/>
      <c r="M1" s="6"/>
      <c r="N1" s="223"/>
      <c r="O1" s="223"/>
      <c r="P1" s="223"/>
      <c r="Q1" s="6"/>
      <c r="R1" s="6"/>
      <c r="S1" s="223"/>
      <c r="T1" s="6"/>
      <c r="U1" s="1"/>
      <c r="V1" s="6"/>
      <c r="W1" s="6"/>
      <c r="X1" s="6"/>
      <c r="Y1" s="519"/>
      <c r="Z1" s="6" t="s">
        <v>161</v>
      </c>
    </row>
    <row r="2" spans="1:27" ht="14.25" x14ac:dyDescent="0.15">
      <c r="A2" s="647"/>
      <c r="B2" s="648"/>
      <c r="C2" s="10">
        <v>1996</v>
      </c>
      <c r="D2" s="8">
        <v>1997</v>
      </c>
      <c r="E2" s="8">
        <v>1998</v>
      </c>
      <c r="F2" s="8">
        <v>1999</v>
      </c>
      <c r="G2" s="8">
        <v>2000</v>
      </c>
      <c r="H2" s="8">
        <v>2001</v>
      </c>
      <c r="I2" s="8">
        <v>2002</v>
      </c>
      <c r="J2" s="8">
        <v>2003</v>
      </c>
      <c r="K2" s="8">
        <v>2004</v>
      </c>
      <c r="L2" s="8">
        <v>2005</v>
      </c>
      <c r="M2" s="9">
        <v>2006</v>
      </c>
      <c r="N2" s="240">
        <v>2007</v>
      </c>
      <c r="O2" s="9">
        <v>2008</v>
      </c>
      <c r="P2" s="9">
        <v>2009</v>
      </c>
      <c r="Q2" s="9">
        <v>2010</v>
      </c>
      <c r="R2" s="240">
        <v>2011</v>
      </c>
      <c r="S2" s="369">
        <v>2012</v>
      </c>
      <c r="T2" s="369">
        <v>2013</v>
      </c>
      <c r="U2" s="369">
        <v>2014</v>
      </c>
      <c r="V2" s="369">
        <v>2015</v>
      </c>
      <c r="W2" s="9">
        <v>2016</v>
      </c>
      <c r="X2" s="9">
        <v>2017</v>
      </c>
      <c r="Y2" s="549">
        <v>2018</v>
      </c>
      <c r="Z2" s="450">
        <v>2019</v>
      </c>
    </row>
    <row r="3" spans="1:27" ht="14.25" x14ac:dyDescent="0.15">
      <c r="A3" s="649" t="s">
        <v>179</v>
      </c>
      <c r="B3" s="196" t="s">
        <v>180</v>
      </c>
      <c r="C3" s="293">
        <v>1510.48</v>
      </c>
      <c r="D3" s="293">
        <v>1827.92</v>
      </c>
      <c r="E3" s="293">
        <v>1837.09</v>
      </c>
      <c r="F3" s="293">
        <v>1949.31</v>
      </c>
      <c r="G3" s="293">
        <v>2492.0300000000002</v>
      </c>
      <c r="H3" s="293">
        <v>2660.98</v>
      </c>
      <c r="I3" s="370">
        <v>3255.96</v>
      </c>
      <c r="J3" s="293">
        <v>4382.28</v>
      </c>
      <c r="K3" s="370">
        <v>5933.26</v>
      </c>
      <c r="L3" s="293">
        <v>7619.53</v>
      </c>
      <c r="M3" s="293">
        <v>9689.7800000000007</v>
      </c>
      <c r="N3" s="301">
        <v>12204.56</v>
      </c>
      <c r="O3" s="293">
        <v>14306.930660800001</v>
      </c>
      <c r="P3" s="350">
        <v>12016.118060000001</v>
      </c>
      <c r="Q3" s="371">
        <v>15777.54315</v>
      </c>
      <c r="R3" s="372">
        <v>18983.810000000001</v>
      </c>
      <c r="S3" s="373">
        <v>20487.144189999999</v>
      </c>
      <c r="T3" s="373">
        <v>22090.04</v>
      </c>
      <c r="U3" s="373">
        <v>23422.93</v>
      </c>
      <c r="V3" s="373">
        <v>22734.68</v>
      </c>
      <c r="W3" s="371">
        <v>20976.3</v>
      </c>
      <c r="X3" s="371">
        <v>22633.7</v>
      </c>
      <c r="Y3" s="492">
        <v>24866.799999999999</v>
      </c>
      <c r="Z3" s="492">
        <v>24990.3</v>
      </c>
      <c r="AA3" s="468"/>
    </row>
    <row r="4" spans="1:27" ht="14.25" x14ac:dyDescent="0.15">
      <c r="A4" s="650"/>
      <c r="B4" s="198" t="s">
        <v>181</v>
      </c>
      <c r="C4" s="282">
        <v>219.25</v>
      </c>
      <c r="D4" s="282">
        <v>239.53</v>
      </c>
      <c r="E4" s="282">
        <v>204.89</v>
      </c>
      <c r="F4" s="282">
        <v>199.41</v>
      </c>
      <c r="G4" s="282">
        <v>254.6</v>
      </c>
      <c r="H4" s="282">
        <v>263.38</v>
      </c>
      <c r="I4" s="374">
        <v>285.39999999999998</v>
      </c>
      <c r="J4" s="282">
        <v>348.12</v>
      </c>
      <c r="K4" s="374">
        <v>405.49</v>
      </c>
      <c r="L4" s="282">
        <v>490.37</v>
      </c>
      <c r="M4" s="282">
        <v>529.19000000000005</v>
      </c>
      <c r="N4" s="375">
        <v>615.09100999999998</v>
      </c>
      <c r="O4" s="282">
        <v>779.56931999999995</v>
      </c>
      <c r="P4" s="282">
        <v>631.11793999999998</v>
      </c>
      <c r="Q4" s="305">
        <v>816.85754999999995</v>
      </c>
      <c r="R4" s="355">
        <v>1005.45</v>
      </c>
      <c r="S4" s="306">
        <v>1005.58212</v>
      </c>
      <c r="T4" s="306">
        <v>1072.68</v>
      </c>
      <c r="U4" s="306">
        <v>1126.92</v>
      </c>
      <c r="V4" s="306">
        <v>1039.27</v>
      </c>
      <c r="W4" s="305">
        <v>1051.9000000000001</v>
      </c>
      <c r="X4" s="305">
        <v>1177.3</v>
      </c>
      <c r="Y4" s="493">
        <v>1349.9</v>
      </c>
      <c r="Z4" s="493">
        <v>1339.4</v>
      </c>
    </row>
    <row r="5" spans="1:27" ht="14.25" x14ac:dyDescent="0.15">
      <c r="A5" s="650"/>
      <c r="B5" s="376" t="s">
        <v>182</v>
      </c>
      <c r="C5" s="282">
        <v>102.31</v>
      </c>
      <c r="D5" s="282">
        <v>110.75</v>
      </c>
      <c r="E5" s="282">
        <v>105.13</v>
      </c>
      <c r="F5" s="282">
        <v>104.58</v>
      </c>
      <c r="G5" s="282">
        <v>122.82</v>
      </c>
      <c r="H5" s="282">
        <v>127.77</v>
      </c>
      <c r="I5" s="374">
        <v>146.21</v>
      </c>
      <c r="J5" s="282">
        <v>175.31</v>
      </c>
      <c r="K5" s="374">
        <v>188.64</v>
      </c>
      <c r="L5" s="282">
        <v>224.8</v>
      </c>
      <c r="M5" s="282">
        <v>257.23</v>
      </c>
      <c r="N5" s="375">
        <v>307.42648000000003</v>
      </c>
      <c r="O5" s="282">
        <v>327.61991999999998</v>
      </c>
      <c r="P5" s="282">
        <v>326.27782000000002</v>
      </c>
      <c r="Q5" s="305">
        <v>411.48259999999999</v>
      </c>
      <c r="R5" s="355">
        <v>504.93</v>
      </c>
      <c r="S5" s="306">
        <v>520.74909000000002</v>
      </c>
      <c r="T5" s="297" t="s">
        <v>5</v>
      </c>
      <c r="U5" s="297" t="s">
        <v>5</v>
      </c>
      <c r="V5" s="297" t="s">
        <v>5</v>
      </c>
      <c r="W5" s="283">
        <v>611</v>
      </c>
      <c r="X5" s="283">
        <v>626.29999999999995</v>
      </c>
      <c r="Y5" s="494">
        <v>654.70000000000005</v>
      </c>
      <c r="Z5" s="494">
        <v>649.9</v>
      </c>
    </row>
    <row r="6" spans="1:27" ht="14.25" x14ac:dyDescent="0.15">
      <c r="A6" s="650"/>
      <c r="B6" s="376" t="s">
        <v>183</v>
      </c>
      <c r="C6" s="282">
        <v>13.42</v>
      </c>
      <c r="D6" s="282">
        <v>10.49</v>
      </c>
      <c r="E6" s="282">
        <v>9.75</v>
      </c>
      <c r="F6" s="282">
        <v>7.71</v>
      </c>
      <c r="G6" s="282">
        <v>7.45</v>
      </c>
      <c r="H6" s="282">
        <v>8.73</v>
      </c>
      <c r="I6" s="374">
        <v>9.84</v>
      </c>
      <c r="J6" s="282">
        <v>10.19</v>
      </c>
      <c r="K6" s="374">
        <v>12.14</v>
      </c>
      <c r="L6" s="282">
        <v>11.83</v>
      </c>
      <c r="M6" s="282">
        <v>11.93</v>
      </c>
      <c r="N6" s="375">
        <v>13.965350000000001</v>
      </c>
      <c r="O6" s="282">
        <v>15.29425</v>
      </c>
      <c r="P6" s="282">
        <v>16.409510000000001</v>
      </c>
      <c r="Q6" s="305">
        <v>19.059100000000001</v>
      </c>
      <c r="R6" s="355">
        <v>22.76</v>
      </c>
      <c r="S6" s="306">
        <v>25.904050000000002</v>
      </c>
      <c r="T6" s="297" t="s">
        <v>5</v>
      </c>
      <c r="U6" s="297" t="s">
        <v>5</v>
      </c>
      <c r="V6" s="297" t="s">
        <v>5</v>
      </c>
      <c r="W6" s="283">
        <v>35.4</v>
      </c>
      <c r="X6" s="283">
        <v>34.700000000000003</v>
      </c>
      <c r="Y6" s="494">
        <v>37.1</v>
      </c>
      <c r="Z6" s="494">
        <v>34.799999999999997</v>
      </c>
    </row>
    <row r="7" spans="1:27" ht="14.25" x14ac:dyDescent="0.15">
      <c r="A7" s="650"/>
      <c r="B7" s="376" t="s">
        <v>184</v>
      </c>
      <c r="C7" s="282">
        <v>40.450000000000003</v>
      </c>
      <c r="D7" s="282">
        <v>41.95</v>
      </c>
      <c r="E7" s="282">
        <v>35.19</v>
      </c>
      <c r="F7" s="282">
        <v>39.21</v>
      </c>
      <c r="G7" s="282">
        <v>44.62</v>
      </c>
      <c r="H7" s="282">
        <v>41.72</v>
      </c>
      <c r="I7" s="374">
        <v>44.02</v>
      </c>
      <c r="J7" s="282">
        <v>50.32</v>
      </c>
      <c r="K7" s="374">
        <v>58.432000000000002</v>
      </c>
      <c r="L7" s="282">
        <v>74.84</v>
      </c>
      <c r="M7" s="282">
        <v>78.599999999999994</v>
      </c>
      <c r="N7" s="375">
        <v>91.162949999999995</v>
      </c>
      <c r="O7" s="282">
        <v>113.18901</v>
      </c>
      <c r="P7" s="282">
        <v>81.530770000000004</v>
      </c>
      <c r="Q7" s="305">
        <v>116.03027</v>
      </c>
      <c r="R7" s="355">
        <v>149.77000000000001</v>
      </c>
      <c r="S7" s="306">
        <v>143.41466</v>
      </c>
      <c r="T7" s="297" t="s">
        <v>5</v>
      </c>
      <c r="U7" s="297" t="s">
        <v>5</v>
      </c>
      <c r="V7" s="297" t="s">
        <v>5</v>
      </c>
      <c r="W7" s="283">
        <v>131</v>
      </c>
      <c r="X7" s="283">
        <v>154.4</v>
      </c>
      <c r="Y7" s="494">
        <v>180.2</v>
      </c>
      <c r="Z7" s="494">
        <v>172.2</v>
      </c>
    </row>
    <row r="8" spans="1:27" ht="14.25" x14ac:dyDescent="0.15">
      <c r="A8" s="650"/>
      <c r="B8" s="376" t="s">
        <v>185</v>
      </c>
      <c r="C8" s="282">
        <v>59.31</v>
      </c>
      <c r="D8" s="282">
        <v>69.87</v>
      </c>
      <c r="E8" s="282">
        <v>51.75</v>
      </c>
      <c r="F8" s="282">
        <v>46.59</v>
      </c>
      <c r="G8" s="282">
        <v>78.55</v>
      </c>
      <c r="H8" s="282">
        <v>84.05</v>
      </c>
      <c r="I8" s="374">
        <v>84.35</v>
      </c>
      <c r="J8" s="282">
        <v>111.14</v>
      </c>
      <c r="K8" s="374">
        <v>144.80000000000001</v>
      </c>
      <c r="L8" s="282">
        <v>176.22</v>
      </c>
      <c r="M8" s="282">
        <v>177.7</v>
      </c>
      <c r="N8" s="375">
        <v>199.50868</v>
      </c>
      <c r="O8" s="282">
        <v>317.72922999999997</v>
      </c>
      <c r="P8" s="282">
        <v>203.73732000000001</v>
      </c>
      <c r="Q8" s="305">
        <v>266.73092000000003</v>
      </c>
      <c r="R8" s="355">
        <v>322.74</v>
      </c>
      <c r="S8" s="306">
        <v>310.06959000000001</v>
      </c>
      <c r="T8" s="297" t="s">
        <v>5</v>
      </c>
      <c r="U8" s="297" t="s">
        <v>5</v>
      </c>
      <c r="V8" s="297" t="s">
        <v>5</v>
      </c>
      <c r="W8" s="283">
        <v>268.7</v>
      </c>
      <c r="X8" s="283">
        <v>353.9</v>
      </c>
      <c r="Y8" s="494">
        <v>467.2</v>
      </c>
      <c r="Z8" s="494">
        <v>470.9</v>
      </c>
    </row>
    <row r="9" spans="1:27" ht="14.25" x14ac:dyDescent="0.15">
      <c r="A9" s="650"/>
      <c r="B9" s="376" t="s">
        <v>186</v>
      </c>
      <c r="C9" s="282">
        <v>3.76</v>
      </c>
      <c r="D9" s="282">
        <v>6.47</v>
      </c>
      <c r="E9" s="282">
        <v>3.07</v>
      </c>
      <c r="F9" s="282">
        <v>1.32</v>
      </c>
      <c r="G9" s="282">
        <v>1.1599999999999999</v>
      </c>
      <c r="H9" s="282">
        <v>1.1100000000000001</v>
      </c>
      <c r="I9" s="374">
        <v>0.98</v>
      </c>
      <c r="J9" s="282">
        <v>1.1499999999999999</v>
      </c>
      <c r="K9" s="374">
        <v>1.48</v>
      </c>
      <c r="L9" s="282">
        <v>2.68</v>
      </c>
      <c r="M9" s="282">
        <v>3.73</v>
      </c>
      <c r="N9" s="375">
        <v>3.0275500000000002</v>
      </c>
      <c r="O9" s="282">
        <v>5.73691</v>
      </c>
      <c r="P9" s="282">
        <v>3.1625200000000002</v>
      </c>
      <c r="Q9" s="305">
        <v>3.5546500000000001</v>
      </c>
      <c r="R9" s="355">
        <v>5.26</v>
      </c>
      <c r="S9" s="306">
        <v>5.4447299999999998</v>
      </c>
      <c r="T9" s="297" t="s">
        <v>5</v>
      </c>
      <c r="U9" s="297" t="s">
        <v>5</v>
      </c>
      <c r="V9" s="297" t="s">
        <v>5</v>
      </c>
      <c r="W9" s="283">
        <v>5.8</v>
      </c>
      <c r="X9" s="283">
        <v>8.1</v>
      </c>
      <c r="Y9" s="494">
        <v>10.7</v>
      </c>
      <c r="Z9" s="494">
        <v>11.5</v>
      </c>
    </row>
    <row r="10" spans="1:27" ht="14.25" x14ac:dyDescent="0.15">
      <c r="A10" s="650"/>
      <c r="B10" s="198" t="s">
        <v>187</v>
      </c>
      <c r="C10" s="282">
        <v>1291.23</v>
      </c>
      <c r="D10" s="282">
        <v>1588.39</v>
      </c>
      <c r="E10" s="282">
        <v>1632.2</v>
      </c>
      <c r="F10" s="282">
        <v>1749.9</v>
      </c>
      <c r="G10" s="282">
        <v>2237.4299999999998</v>
      </c>
      <c r="H10" s="282">
        <v>2397.6</v>
      </c>
      <c r="I10" s="374">
        <v>2970.56</v>
      </c>
      <c r="J10" s="282">
        <v>4034.16</v>
      </c>
      <c r="K10" s="374">
        <v>5527.77</v>
      </c>
      <c r="L10" s="282">
        <v>7129.16</v>
      </c>
      <c r="M10" s="282">
        <v>9160.17</v>
      </c>
      <c r="N10" s="375">
        <v>11562.66655</v>
      </c>
      <c r="O10" s="282">
        <v>13527.361339999999</v>
      </c>
      <c r="P10" s="282">
        <v>11384.83473</v>
      </c>
      <c r="Q10" s="305">
        <v>14960.685600000001</v>
      </c>
      <c r="R10" s="355">
        <v>17978.36</v>
      </c>
      <c r="S10" s="306">
        <v>19481.56134</v>
      </c>
      <c r="T10" s="297">
        <v>21017.360000000001</v>
      </c>
      <c r="U10" s="306">
        <v>22296.01</v>
      </c>
      <c r="V10" s="306">
        <v>21695.41</v>
      </c>
      <c r="W10" s="305">
        <v>19924.400000000001</v>
      </c>
      <c r="X10" s="305">
        <v>21456.400000000001</v>
      </c>
      <c r="Y10" s="493">
        <v>23516.9</v>
      </c>
      <c r="Z10" s="493">
        <v>23650.9</v>
      </c>
    </row>
    <row r="11" spans="1:27" ht="14.25" x14ac:dyDescent="0.15">
      <c r="A11" s="650"/>
      <c r="B11" s="376" t="s">
        <v>188</v>
      </c>
      <c r="C11" s="282">
        <v>88.77</v>
      </c>
      <c r="D11" s="282">
        <v>102.27</v>
      </c>
      <c r="E11" s="282">
        <v>103.21</v>
      </c>
      <c r="F11" s="282">
        <v>103.73</v>
      </c>
      <c r="G11" s="282">
        <v>120.98</v>
      </c>
      <c r="H11" s="282">
        <v>133.52000000000001</v>
      </c>
      <c r="I11" s="374">
        <v>153.25</v>
      </c>
      <c r="J11" s="282">
        <v>195.81</v>
      </c>
      <c r="K11" s="374">
        <v>263.60000000000002</v>
      </c>
      <c r="L11" s="282">
        <v>357.72</v>
      </c>
      <c r="M11" s="282">
        <v>445.3</v>
      </c>
      <c r="N11" s="375">
        <v>603.23844999999994</v>
      </c>
      <c r="O11" s="282">
        <v>793.46415999999999</v>
      </c>
      <c r="P11" s="282">
        <v>620.17021</v>
      </c>
      <c r="Q11" s="305">
        <v>875.71925999999996</v>
      </c>
      <c r="R11" s="355">
        <v>1147.8800000000001</v>
      </c>
      <c r="S11" s="306">
        <v>1135.6535699999999</v>
      </c>
      <c r="T11" s="297" t="s">
        <v>5</v>
      </c>
      <c r="U11" s="297" t="s">
        <v>5</v>
      </c>
      <c r="V11" s="297" t="s">
        <v>5</v>
      </c>
      <c r="W11" s="283">
        <v>1219.3</v>
      </c>
      <c r="X11" s="283">
        <v>1412.9</v>
      </c>
      <c r="Y11" s="494">
        <v>1674.7</v>
      </c>
      <c r="Z11" s="494">
        <v>1617.8</v>
      </c>
    </row>
    <row r="12" spans="1:27" ht="14.25" x14ac:dyDescent="0.15">
      <c r="A12" s="650"/>
      <c r="B12" s="376" t="s">
        <v>189</v>
      </c>
      <c r="C12" s="282">
        <v>284.98</v>
      </c>
      <c r="D12" s="282">
        <v>344.32</v>
      </c>
      <c r="E12" s="282">
        <v>324.77</v>
      </c>
      <c r="F12" s="282">
        <v>332.62</v>
      </c>
      <c r="G12" s="282">
        <v>425.46</v>
      </c>
      <c r="H12" s="282">
        <v>438.13</v>
      </c>
      <c r="I12" s="374">
        <v>529.54999999999995</v>
      </c>
      <c r="J12" s="282">
        <v>690.18</v>
      </c>
      <c r="K12" s="374">
        <v>1006.46</v>
      </c>
      <c r="L12" s="282">
        <v>1291.21</v>
      </c>
      <c r="M12" s="282">
        <v>1748.16</v>
      </c>
      <c r="N12" s="375">
        <v>2198.7719499999998</v>
      </c>
      <c r="O12" s="282">
        <v>2623.9121500000001</v>
      </c>
      <c r="P12" s="282">
        <v>1848.1597999999999</v>
      </c>
      <c r="Q12" s="283">
        <v>2491.0806699999998</v>
      </c>
      <c r="R12" s="278">
        <v>3195.6</v>
      </c>
      <c r="S12" s="297">
        <v>3331.4080899999999</v>
      </c>
      <c r="T12" s="297" t="s">
        <v>5</v>
      </c>
      <c r="U12" s="297" t="s">
        <v>5</v>
      </c>
      <c r="V12" s="297" t="s">
        <v>5</v>
      </c>
      <c r="W12" s="283">
        <v>3512.4</v>
      </c>
      <c r="X12" s="283">
        <v>3685.6</v>
      </c>
      <c r="Y12" s="494">
        <v>4046.6</v>
      </c>
      <c r="Z12" s="494">
        <v>4067.7</v>
      </c>
    </row>
    <row r="13" spans="1:27" ht="14.25" x14ac:dyDescent="0.15">
      <c r="A13" s="650"/>
      <c r="B13" s="376" t="s">
        <v>190</v>
      </c>
      <c r="C13" s="282">
        <v>353.12</v>
      </c>
      <c r="D13" s="282">
        <v>437.09</v>
      </c>
      <c r="E13" s="282">
        <v>502.17</v>
      </c>
      <c r="F13" s="282">
        <v>588.36</v>
      </c>
      <c r="G13" s="282">
        <v>826</v>
      </c>
      <c r="H13" s="282">
        <v>949.01</v>
      </c>
      <c r="I13" s="374">
        <v>1269.76</v>
      </c>
      <c r="J13" s="282">
        <v>1877.73</v>
      </c>
      <c r="K13" s="374">
        <v>2682.6</v>
      </c>
      <c r="L13" s="282">
        <v>3522.34</v>
      </c>
      <c r="M13" s="282">
        <v>4563.43</v>
      </c>
      <c r="N13" s="375">
        <v>5770.4466300000004</v>
      </c>
      <c r="O13" s="282">
        <v>6733.2915300000004</v>
      </c>
      <c r="P13" s="282">
        <v>5902.7446499999996</v>
      </c>
      <c r="Q13" s="305">
        <v>7802.6875499999996</v>
      </c>
      <c r="R13" s="355">
        <v>9017.74</v>
      </c>
      <c r="S13" s="306">
        <v>9643.6130200000007</v>
      </c>
      <c r="T13" s="297" t="s">
        <v>5</v>
      </c>
      <c r="U13" s="297" t="s">
        <v>5</v>
      </c>
      <c r="V13" s="297" t="s">
        <v>5</v>
      </c>
      <c r="W13" s="283">
        <v>9842.1</v>
      </c>
      <c r="X13" s="283">
        <v>10823.3</v>
      </c>
      <c r="Y13" s="494">
        <v>12077.9</v>
      </c>
      <c r="Z13" s="494">
        <v>11955</v>
      </c>
    </row>
    <row r="14" spans="1:27" ht="14.25" x14ac:dyDescent="0.15">
      <c r="A14" s="650"/>
      <c r="B14" s="376" t="s">
        <v>191</v>
      </c>
      <c r="C14" s="282">
        <v>564.24</v>
      </c>
      <c r="D14" s="282">
        <v>704.67</v>
      </c>
      <c r="E14" s="282">
        <v>702</v>
      </c>
      <c r="F14" s="282">
        <v>725.1</v>
      </c>
      <c r="G14" s="282">
        <v>862.78</v>
      </c>
      <c r="H14" s="282">
        <v>871.1</v>
      </c>
      <c r="I14" s="374">
        <v>1011.53</v>
      </c>
      <c r="J14" s="282">
        <v>1260.8800000000001</v>
      </c>
      <c r="K14" s="374">
        <v>1563.98</v>
      </c>
      <c r="L14" s="282">
        <v>1941.83</v>
      </c>
      <c r="M14" s="282">
        <v>2380.14</v>
      </c>
      <c r="N14" s="375">
        <v>2968.4446400000002</v>
      </c>
      <c r="O14" s="282">
        <v>3359.5931700000001</v>
      </c>
      <c r="P14" s="282">
        <v>2997.4687199999998</v>
      </c>
      <c r="Q14" s="305">
        <v>3776.5192699999998</v>
      </c>
      <c r="R14" s="355">
        <v>4593.7</v>
      </c>
      <c r="S14" s="306">
        <v>5356.7187400000003</v>
      </c>
      <c r="T14" s="297" t="s">
        <v>5</v>
      </c>
      <c r="U14" s="297" t="s">
        <v>5</v>
      </c>
      <c r="V14" s="297" t="s">
        <v>5</v>
      </c>
      <c r="W14" s="283">
        <v>5294.9</v>
      </c>
      <c r="X14" s="283">
        <v>5476.9</v>
      </c>
      <c r="Y14" s="494">
        <v>5656.1</v>
      </c>
      <c r="Z14" s="494">
        <v>5835.3</v>
      </c>
    </row>
    <row r="15" spans="1:27" ht="14.25" x14ac:dyDescent="0.15">
      <c r="A15" s="652"/>
      <c r="B15" s="377" t="s">
        <v>192</v>
      </c>
      <c r="C15" s="285">
        <v>0.12</v>
      </c>
      <c r="D15" s="285">
        <v>0.04</v>
      </c>
      <c r="E15" s="285">
        <v>0.05</v>
      </c>
      <c r="F15" s="285">
        <v>0.09</v>
      </c>
      <c r="G15" s="285">
        <v>2.21</v>
      </c>
      <c r="H15" s="285">
        <v>5.84</v>
      </c>
      <c r="I15" s="378">
        <v>6.48</v>
      </c>
      <c r="J15" s="285">
        <v>9.56</v>
      </c>
      <c r="K15" s="378">
        <v>11.12</v>
      </c>
      <c r="L15" s="285">
        <v>16.059999999999999</v>
      </c>
      <c r="M15" s="285">
        <v>23.15</v>
      </c>
      <c r="N15" s="379">
        <v>21.764869999999998</v>
      </c>
      <c r="O15" s="285">
        <v>17.10033</v>
      </c>
      <c r="P15" s="285">
        <v>16.291340000000002</v>
      </c>
      <c r="Q15" s="358">
        <v>14.678839999999999</v>
      </c>
      <c r="R15" s="380">
        <v>23.43</v>
      </c>
      <c r="S15" s="381">
        <v>14.167920000000001</v>
      </c>
      <c r="T15" s="382" t="s">
        <v>5</v>
      </c>
      <c r="U15" s="382" t="s">
        <v>5</v>
      </c>
      <c r="V15" s="382" t="s">
        <v>5</v>
      </c>
      <c r="W15" s="288">
        <v>55.7</v>
      </c>
      <c r="X15" s="288">
        <v>57.6</v>
      </c>
      <c r="Y15" s="495">
        <v>61.7</v>
      </c>
      <c r="Z15" s="495">
        <v>175.1</v>
      </c>
    </row>
    <row r="16" spans="1:27" ht="14.25" x14ac:dyDescent="0.15">
      <c r="A16" s="654" t="s">
        <v>193</v>
      </c>
      <c r="B16" s="204" t="s">
        <v>180</v>
      </c>
      <c r="C16" s="350">
        <v>1388.33</v>
      </c>
      <c r="D16" s="350">
        <v>1423.7</v>
      </c>
      <c r="E16" s="350">
        <v>1402.37</v>
      </c>
      <c r="F16" s="350">
        <v>1656.99</v>
      </c>
      <c r="G16" s="350">
        <v>2250.94</v>
      </c>
      <c r="H16" s="350">
        <v>2435.5300000000002</v>
      </c>
      <c r="I16" s="383">
        <v>2951.7</v>
      </c>
      <c r="J16" s="350">
        <v>4127.6000000000004</v>
      </c>
      <c r="K16" s="383">
        <v>5612.29</v>
      </c>
      <c r="L16" s="350">
        <v>6599.53</v>
      </c>
      <c r="M16" s="293">
        <v>7914.6086800000003</v>
      </c>
      <c r="N16" s="301">
        <v>9561.16</v>
      </c>
      <c r="O16" s="293">
        <v>11325.67</v>
      </c>
      <c r="P16" s="293">
        <v>10059.231959999999</v>
      </c>
      <c r="Q16" s="302">
        <v>13962.440060000001</v>
      </c>
      <c r="R16" s="352">
        <v>17434.84</v>
      </c>
      <c r="S16" s="303">
        <v>18184.050029999999</v>
      </c>
      <c r="T16" s="304">
        <v>19499.89</v>
      </c>
      <c r="U16" s="303">
        <v>19592.349999999999</v>
      </c>
      <c r="V16" s="303">
        <v>16795.64</v>
      </c>
      <c r="W16" s="302">
        <v>15879.3</v>
      </c>
      <c r="X16" s="302">
        <v>18437.900000000001</v>
      </c>
      <c r="Y16" s="496">
        <v>21357.3</v>
      </c>
      <c r="Z16" s="496">
        <v>20771</v>
      </c>
      <c r="AA16" s="468"/>
    </row>
    <row r="17" spans="1:26" ht="14.25" x14ac:dyDescent="0.15">
      <c r="A17" s="650"/>
      <c r="B17" s="198" t="s">
        <v>181</v>
      </c>
      <c r="C17" s="282">
        <v>254.41</v>
      </c>
      <c r="D17" s="282">
        <v>286.2</v>
      </c>
      <c r="E17" s="282">
        <v>229.49</v>
      </c>
      <c r="F17" s="282">
        <v>268.45999999999998</v>
      </c>
      <c r="G17" s="282">
        <v>467.39</v>
      </c>
      <c r="H17" s="282">
        <v>457.43</v>
      </c>
      <c r="I17" s="374">
        <v>492.71</v>
      </c>
      <c r="J17" s="282">
        <v>727.63</v>
      </c>
      <c r="K17" s="374">
        <v>1172.67</v>
      </c>
      <c r="L17" s="282">
        <v>1477.14</v>
      </c>
      <c r="M17" s="282">
        <v>1871.2856899999999</v>
      </c>
      <c r="N17" s="375">
        <v>2430.8544099999999</v>
      </c>
      <c r="O17" s="282">
        <v>3623.9470999999999</v>
      </c>
      <c r="P17" s="282">
        <v>2898.0419400000001</v>
      </c>
      <c r="Q17" s="305">
        <v>4338.4992199999997</v>
      </c>
      <c r="R17" s="355">
        <v>6042.69</v>
      </c>
      <c r="S17" s="306">
        <v>6349.3418300000003</v>
      </c>
      <c r="T17" s="297">
        <v>6580.81</v>
      </c>
      <c r="U17" s="306">
        <v>6469.4</v>
      </c>
      <c r="V17" s="306">
        <v>4720.57</v>
      </c>
      <c r="W17" s="305">
        <v>4410.5</v>
      </c>
      <c r="X17" s="305">
        <v>5796.4</v>
      </c>
      <c r="Y17" s="493">
        <v>7017.4</v>
      </c>
      <c r="Z17" s="493">
        <v>7289.4</v>
      </c>
    </row>
    <row r="18" spans="1:26" ht="14.25" x14ac:dyDescent="0.15">
      <c r="A18" s="650"/>
      <c r="B18" s="198" t="s">
        <v>182</v>
      </c>
      <c r="C18" s="282">
        <v>56.72</v>
      </c>
      <c r="D18" s="282">
        <v>43.04</v>
      </c>
      <c r="E18" s="282">
        <v>37.880000000000003</v>
      </c>
      <c r="F18" s="282">
        <v>36.19</v>
      </c>
      <c r="G18" s="282">
        <v>47.58</v>
      </c>
      <c r="H18" s="282">
        <v>49.76</v>
      </c>
      <c r="I18" s="374">
        <v>52.38</v>
      </c>
      <c r="J18" s="282">
        <v>59.6</v>
      </c>
      <c r="K18" s="374">
        <v>91.54</v>
      </c>
      <c r="L18" s="282">
        <v>93.88</v>
      </c>
      <c r="M18" s="282">
        <v>99.942719999999994</v>
      </c>
      <c r="N18" s="375">
        <v>114.99623</v>
      </c>
      <c r="O18" s="282">
        <v>140.51177999999999</v>
      </c>
      <c r="P18" s="282">
        <v>148.27193</v>
      </c>
      <c r="Q18" s="305">
        <v>215.7029</v>
      </c>
      <c r="R18" s="355">
        <v>287.74</v>
      </c>
      <c r="S18" s="306">
        <v>352.59843999999998</v>
      </c>
      <c r="T18" s="297" t="s">
        <v>5</v>
      </c>
      <c r="U18" s="297" t="s">
        <v>5</v>
      </c>
      <c r="V18" s="297" t="s">
        <v>5</v>
      </c>
      <c r="W18" s="283">
        <v>491.6</v>
      </c>
      <c r="X18" s="283">
        <v>543.1</v>
      </c>
      <c r="Y18" s="494">
        <v>648</v>
      </c>
      <c r="Z18" s="494">
        <v>807.3</v>
      </c>
    </row>
    <row r="19" spans="1:26" ht="14.25" x14ac:dyDescent="0.15">
      <c r="A19" s="650"/>
      <c r="B19" s="198" t="s">
        <v>183</v>
      </c>
      <c r="C19" s="282">
        <v>4.97</v>
      </c>
      <c r="D19" s="282">
        <v>3.2</v>
      </c>
      <c r="E19" s="282">
        <v>1.79</v>
      </c>
      <c r="F19" s="282">
        <v>2.08</v>
      </c>
      <c r="G19" s="282">
        <v>3.64</v>
      </c>
      <c r="H19" s="282">
        <v>4.12</v>
      </c>
      <c r="I19" s="374">
        <v>3.87</v>
      </c>
      <c r="J19" s="282">
        <v>4.9000000000000004</v>
      </c>
      <c r="K19" s="374">
        <v>5.48</v>
      </c>
      <c r="L19" s="282">
        <v>7.83</v>
      </c>
      <c r="M19" s="282">
        <v>10.406180000000001</v>
      </c>
      <c r="N19" s="375">
        <v>14.011380000000001</v>
      </c>
      <c r="O19" s="282">
        <v>19.20046</v>
      </c>
      <c r="P19" s="282">
        <v>19.536470000000001</v>
      </c>
      <c r="Q19" s="305">
        <v>24.281700000000001</v>
      </c>
      <c r="R19" s="355">
        <v>36.85</v>
      </c>
      <c r="S19" s="306">
        <v>44.028730000000003</v>
      </c>
      <c r="T19" s="297" t="s">
        <v>5</v>
      </c>
      <c r="U19" s="297" t="s">
        <v>5</v>
      </c>
      <c r="V19" s="297" t="s">
        <v>5</v>
      </c>
      <c r="W19" s="283">
        <v>61</v>
      </c>
      <c r="X19" s="283">
        <v>70.3</v>
      </c>
      <c r="Y19" s="494">
        <v>76.7</v>
      </c>
      <c r="Z19" s="494">
        <v>76.599999999999994</v>
      </c>
    </row>
    <row r="20" spans="1:26" ht="14.25" x14ac:dyDescent="0.15">
      <c r="A20" s="650"/>
      <c r="B20" s="198" t="s">
        <v>184</v>
      </c>
      <c r="C20" s="282">
        <v>106.98</v>
      </c>
      <c r="D20" s="282">
        <v>120.06</v>
      </c>
      <c r="E20" s="282">
        <v>107.15</v>
      </c>
      <c r="F20" s="282">
        <v>127.4</v>
      </c>
      <c r="G20" s="282">
        <v>200.03</v>
      </c>
      <c r="H20" s="282">
        <v>221.27</v>
      </c>
      <c r="I20" s="374">
        <v>227.36</v>
      </c>
      <c r="J20" s="282">
        <v>341.24</v>
      </c>
      <c r="K20" s="374">
        <v>553.58000000000004</v>
      </c>
      <c r="L20" s="282">
        <v>702.26</v>
      </c>
      <c r="M20" s="282">
        <v>831.56651999999997</v>
      </c>
      <c r="N20" s="375">
        <v>1179.1022499999999</v>
      </c>
      <c r="O20" s="282">
        <v>1666.95129</v>
      </c>
      <c r="P20" s="282">
        <v>1413.4669100000001</v>
      </c>
      <c r="Q20" s="305">
        <v>2121.1123899999998</v>
      </c>
      <c r="R20" s="355">
        <v>2849.23</v>
      </c>
      <c r="S20" s="306">
        <v>2696.5951599999999</v>
      </c>
      <c r="T20" s="297" t="s">
        <v>5</v>
      </c>
      <c r="U20" s="297" t="s">
        <v>5</v>
      </c>
      <c r="V20" s="297" t="s">
        <v>5</v>
      </c>
      <c r="W20" s="283">
        <v>2025.4</v>
      </c>
      <c r="X20" s="283">
        <v>2610</v>
      </c>
      <c r="Y20" s="494">
        <v>2721.4</v>
      </c>
      <c r="Z20" s="494">
        <v>2850.6</v>
      </c>
    </row>
    <row r="21" spans="1:26" ht="14.25" x14ac:dyDescent="0.15">
      <c r="A21" s="650"/>
      <c r="B21" s="198" t="s">
        <v>194</v>
      </c>
      <c r="C21" s="282">
        <v>68.77</v>
      </c>
      <c r="D21" s="282">
        <v>103.06</v>
      </c>
      <c r="E21" s="282">
        <v>67.760000000000005</v>
      </c>
      <c r="F21" s="282">
        <v>89.12</v>
      </c>
      <c r="G21" s="282">
        <v>206.37</v>
      </c>
      <c r="H21" s="282">
        <v>174.66</v>
      </c>
      <c r="I21" s="374">
        <v>192.85</v>
      </c>
      <c r="J21" s="282">
        <v>291.89</v>
      </c>
      <c r="K21" s="374">
        <v>479.93</v>
      </c>
      <c r="L21" s="282">
        <v>639.47</v>
      </c>
      <c r="M21" s="282">
        <v>890.00589000000002</v>
      </c>
      <c r="N21" s="375">
        <v>1049.3009</v>
      </c>
      <c r="O21" s="282">
        <v>1692.41994</v>
      </c>
      <c r="P21" s="282">
        <v>1240.37598</v>
      </c>
      <c r="Q21" s="305">
        <v>1889.999</v>
      </c>
      <c r="R21" s="355">
        <v>2757.76</v>
      </c>
      <c r="S21" s="306">
        <v>3130.8490900000002</v>
      </c>
      <c r="T21" s="297" t="s">
        <v>5</v>
      </c>
      <c r="U21" s="297" t="s">
        <v>5</v>
      </c>
      <c r="V21" s="297" t="s">
        <v>5</v>
      </c>
      <c r="W21" s="283">
        <v>1765.3</v>
      </c>
      <c r="X21" s="283">
        <v>2496.1999999999998</v>
      </c>
      <c r="Y21" s="494">
        <v>3493.6</v>
      </c>
      <c r="Z21" s="494">
        <v>3461.1</v>
      </c>
    </row>
    <row r="22" spans="1:26" ht="14.25" x14ac:dyDescent="0.15">
      <c r="A22" s="650"/>
      <c r="B22" s="198" t="s">
        <v>186</v>
      </c>
      <c r="C22" s="282">
        <v>16.97</v>
      </c>
      <c r="D22" s="282">
        <v>16.84</v>
      </c>
      <c r="E22" s="282">
        <v>14.91</v>
      </c>
      <c r="F22" s="282">
        <v>13.67</v>
      </c>
      <c r="G22" s="282">
        <v>9.77</v>
      </c>
      <c r="H22" s="282">
        <v>7.63</v>
      </c>
      <c r="I22" s="374">
        <v>16.25</v>
      </c>
      <c r="J22" s="282">
        <v>30</v>
      </c>
      <c r="K22" s="374">
        <v>42.14</v>
      </c>
      <c r="L22" s="282">
        <v>33.700000000000003</v>
      </c>
      <c r="M22" s="282">
        <v>39.364370000000001</v>
      </c>
      <c r="N22" s="375">
        <v>73.443659999999994</v>
      </c>
      <c r="O22" s="282">
        <v>104.86363</v>
      </c>
      <c r="P22" s="282">
        <v>76.390649999999994</v>
      </c>
      <c r="Q22" s="305">
        <v>87.403239999999997</v>
      </c>
      <c r="R22" s="355">
        <v>111.12</v>
      </c>
      <c r="S22" s="306">
        <v>125.27041</v>
      </c>
      <c r="T22" s="297" t="s">
        <v>5</v>
      </c>
      <c r="U22" s="297" t="s">
        <v>5</v>
      </c>
      <c r="V22" s="297" t="s">
        <v>5</v>
      </c>
      <c r="W22" s="283">
        <v>67.3</v>
      </c>
      <c r="X22" s="283">
        <v>76.8</v>
      </c>
      <c r="Y22" s="494">
        <v>77.8</v>
      </c>
      <c r="Z22" s="494">
        <v>93.8</v>
      </c>
    </row>
    <row r="23" spans="1:26" ht="14.25" x14ac:dyDescent="0.15">
      <c r="A23" s="650"/>
      <c r="B23" s="198" t="s">
        <v>187</v>
      </c>
      <c r="C23" s="282">
        <v>1133.92</v>
      </c>
      <c r="D23" s="282">
        <v>1137.5</v>
      </c>
      <c r="E23" s="282">
        <v>1172.8800000000001</v>
      </c>
      <c r="F23" s="282">
        <v>1388.53</v>
      </c>
      <c r="G23" s="282">
        <v>1783.55</v>
      </c>
      <c r="H23" s="282">
        <v>1978.1</v>
      </c>
      <c r="I23" s="374">
        <v>2458.9899999999998</v>
      </c>
      <c r="J23" s="282">
        <v>3399.96</v>
      </c>
      <c r="K23" s="374">
        <v>4439.62</v>
      </c>
      <c r="L23" s="282">
        <v>5122.3900000000003</v>
      </c>
      <c r="M23" s="282">
        <v>6043.3229899999997</v>
      </c>
      <c r="N23" s="375">
        <v>7128.6481999999996</v>
      </c>
      <c r="O23" s="282">
        <v>7701.6745199999996</v>
      </c>
      <c r="P23" s="282">
        <v>7161.19002</v>
      </c>
      <c r="Q23" s="305">
        <v>9623.9408399999993</v>
      </c>
      <c r="R23" s="355">
        <v>11392.15</v>
      </c>
      <c r="S23" s="306">
        <v>11834.70816</v>
      </c>
      <c r="T23" s="297">
        <v>12919.09</v>
      </c>
      <c r="U23" s="306">
        <v>13122.95</v>
      </c>
      <c r="V23" s="306">
        <v>12075.07</v>
      </c>
      <c r="W23" s="305">
        <v>11468.7</v>
      </c>
      <c r="X23" s="305">
        <v>12641.5</v>
      </c>
      <c r="Y23" s="493">
        <v>14339.9</v>
      </c>
      <c r="Z23" s="493">
        <v>13481.6</v>
      </c>
    </row>
    <row r="24" spans="1:26" ht="14.25" x14ac:dyDescent="0.15">
      <c r="A24" s="650"/>
      <c r="B24" s="198" t="s">
        <v>188</v>
      </c>
      <c r="C24" s="282">
        <v>181.06</v>
      </c>
      <c r="D24" s="282">
        <v>192.97</v>
      </c>
      <c r="E24" s="282">
        <v>201.58</v>
      </c>
      <c r="F24" s="282">
        <v>240.3</v>
      </c>
      <c r="G24" s="282">
        <v>302.13</v>
      </c>
      <c r="H24" s="282">
        <v>321.04000000000002</v>
      </c>
      <c r="I24" s="374">
        <v>390.36</v>
      </c>
      <c r="J24" s="282">
        <v>489.75</v>
      </c>
      <c r="K24" s="374">
        <v>654.73</v>
      </c>
      <c r="L24" s="282">
        <v>777.34</v>
      </c>
      <c r="M24" s="282">
        <v>870.46840999999995</v>
      </c>
      <c r="N24" s="375">
        <v>1075.5402200000001</v>
      </c>
      <c r="O24" s="282">
        <v>1191.8783000000001</v>
      </c>
      <c r="P24" s="282">
        <v>1120.9004</v>
      </c>
      <c r="Q24" s="305">
        <v>1496.99773</v>
      </c>
      <c r="R24" s="355">
        <v>1811.06</v>
      </c>
      <c r="S24" s="306">
        <v>1792.86808</v>
      </c>
      <c r="T24" s="297" t="s">
        <v>5</v>
      </c>
      <c r="U24" s="297" t="s">
        <v>5</v>
      </c>
      <c r="V24" s="297" t="s">
        <v>5</v>
      </c>
      <c r="W24" s="283">
        <v>1641.2</v>
      </c>
      <c r="X24" s="283">
        <v>1937.3</v>
      </c>
      <c r="Y24" s="494">
        <v>2236.4</v>
      </c>
      <c r="Z24" s="494">
        <v>2187.6999999999998</v>
      </c>
    </row>
    <row r="25" spans="1:26" ht="14.25" x14ac:dyDescent="0.15">
      <c r="A25" s="650"/>
      <c r="B25" s="198" t="s">
        <v>189</v>
      </c>
      <c r="C25" s="282">
        <v>313.91000000000003</v>
      </c>
      <c r="D25" s="282">
        <v>322.2</v>
      </c>
      <c r="E25" s="282">
        <v>310.75</v>
      </c>
      <c r="F25" s="282">
        <v>343.17</v>
      </c>
      <c r="G25" s="282">
        <v>418.07</v>
      </c>
      <c r="H25" s="282">
        <v>419.38</v>
      </c>
      <c r="I25" s="374">
        <v>484.89</v>
      </c>
      <c r="J25" s="282">
        <v>639.02</v>
      </c>
      <c r="K25" s="374">
        <v>739.86</v>
      </c>
      <c r="L25" s="282">
        <v>811.57</v>
      </c>
      <c r="M25" s="282">
        <v>869.23800000000006</v>
      </c>
      <c r="N25" s="375">
        <v>1028.7725600000001</v>
      </c>
      <c r="O25" s="282">
        <v>1071.64906</v>
      </c>
      <c r="P25" s="282">
        <v>1077.3908699999999</v>
      </c>
      <c r="Q25" s="283">
        <v>1312.7814800000001</v>
      </c>
      <c r="R25" s="278">
        <v>1503.04</v>
      </c>
      <c r="S25" s="297">
        <v>1459.5254600000001</v>
      </c>
      <c r="T25" s="297" t="s">
        <v>5</v>
      </c>
      <c r="U25" s="297" t="s">
        <v>5</v>
      </c>
      <c r="V25" s="297" t="s">
        <v>5</v>
      </c>
      <c r="W25" s="283">
        <v>1219.2</v>
      </c>
      <c r="X25" s="283">
        <v>1351.5</v>
      </c>
      <c r="Y25" s="494">
        <v>1513.5</v>
      </c>
      <c r="Z25" s="494">
        <v>1400.4</v>
      </c>
    </row>
    <row r="26" spans="1:26" ht="14.25" x14ac:dyDescent="0.15">
      <c r="A26" s="650"/>
      <c r="B26" s="198" t="s">
        <v>190</v>
      </c>
      <c r="C26" s="282">
        <v>547.63</v>
      </c>
      <c r="D26" s="282">
        <v>527.74</v>
      </c>
      <c r="E26" s="282">
        <v>568.45000000000005</v>
      </c>
      <c r="F26" s="282">
        <v>694.53</v>
      </c>
      <c r="G26" s="282">
        <v>919.31</v>
      </c>
      <c r="H26" s="282">
        <v>1070.1500000000001</v>
      </c>
      <c r="I26" s="374">
        <v>1370.1</v>
      </c>
      <c r="J26" s="282">
        <v>1928.26</v>
      </c>
      <c r="K26" s="374">
        <v>2528.3000000000002</v>
      </c>
      <c r="L26" s="282">
        <v>2904.78</v>
      </c>
      <c r="M26" s="282">
        <v>3570.2074600000001</v>
      </c>
      <c r="N26" s="375">
        <v>4124.5913499999997</v>
      </c>
      <c r="O26" s="282">
        <v>4417.6478399999996</v>
      </c>
      <c r="P26" s="282">
        <v>4077.9684000000002</v>
      </c>
      <c r="Q26" s="305">
        <v>5494.2064899999996</v>
      </c>
      <c r="R26" s="355">
        <v>6305.7</v>
      </c>
      <c r="S26" s="306">
        <v>6529.4067999999997</v>
      </c>
      <c r="T26" s="297" t="s">
        <v>5</v>
      </c>
      <c r="U26" s="297" t="s">
        <v>5</v>
      </c>
      <c r="V26" s="297" t="s">
        <v>5</v>
      </c>
      <c r="W26" s="283">
        <v>6578.3</v>
      </c>
      <c r="X26" s="283">
        <v>7348.7</v>
      </c>
      <c r="Y26" s="494">
        <v>8396.6</v>
      </c>
      <c r="Z26" s="494">
        <v>7865.1</v>
      </c>
    </row>
    <row r="27" spans="1:26" ht="14.25" x14ac:dyDescent="0.15">
      <c r="A27" s="650"/>
      <c r="B27" s="198" t="s">
        <v>191</v>
      </c>
      <c r="C27" s="282">
        <v>84.86</v>
      </c>
      <c r="D27" s="282">
        <v>85.5</v>
      </c>
      <c r="E27" s="282">
        <v>84.56</v>
      </c>
      <c r="F27" s="282">
        <v>97.01</v>
      </c>
      <c r="G27" s="282">
        <v>127.51</v>
      </c>
      <c r="H27" s="282">
        <v>150.76</v>
      </c>
      <c r="I27" s="374">
        <v>198.01</v>
      </c>
      <c r="J27" s="282">
        <v>330.11</v>
      </c>
      <c r="K27" s="374">
        <v>501.43</v>
      </c>
      <c r="L27" s="282">
        <v>608.62</v>
      </c>
      <c r="M27" s="282">
        <v>713.10506999999996</v>
      </c>
      <c r="N27" s="375">
        <v>875.09753999999998</v>
      </c>
      <c r="O27" s="282">
        <v>976.41209000000003</v>
      </c>
      <c r="P27" s="282">
        <v>851.86068</v>
      </c>
      <c r="Q27" s="305">
        <v>1135.6048900000001</v>
      </c>
      <c r="R27" s="355">
        <v>1277.22</v>
      </c>
      <c r="S27" s="306">
        <v>1365.1876199999999</v>
      </c>
      <c r="T27" s="297" t="s">
        <v>5</v>
      </c>
      <c r="U27" s="297" t="s">
        <v>5</v>
      </c>
      <c r="V27" s="297" t="s">
        <v>5</v>
      </c>
      <c r="W27" s="283">
        <v>1261.4000000000001</v>
      </c>
      <c r="X27" s="283">
        <v>1343.3</v>
      </c>
      <c r="Y27" s="494">
        <v>1437.4</v>
      </c>
      <c r="Z27" s="494">
        <v>1442.1</v>
      </c>
    </row>
    <row r="28" spans="1:26" ht="14.25" x14ac:dyDescent="0.15">
      <c r="A28" s="652"/>
      <c r="B28" s="200" t="s">
        <v>192</v>
      </c>
      <c r="C28" s="285">
        <v>6.46</v>
      </c>
      <c r="D28" s="285">
        <v>9.09</v>
      </c>
      <c r="E28" s="285">
        <v>7.54</v>
      </c>
      <c r="F28" s="285">
        <v>13.52</v>
      </c>
      <c r="G28" s="285">
        <v>16.53</v>
      </c>
      <c r="H28" s="285">
        <v>16.760000000000002</v>
      </c>
      <c r="I28" s="378">
        <v>15.64</v>
      </c>
      <c r="J28" s="379">
        <v>12.82</v>
      </c>
      <c r="K28" s="285">
        <v>15.29</v>
      </c>
      <c r="L28" s="285">
        <v>20.079999999999998</v>
      </c>
      <c r="M28" s="285">
        <v>20.304040000000001</v>
      </c>
      <c r="N28" s="379">
        <v>24.646529999999998</v>
      </c>
      <c r="O28" s="285">
        <v>44.087229999999998</v>
      </c>
      <c r="P28" s="285">
        <v>33.069679999999998</v>
      </c>
      <c r="Q28" s="358">
        <v>184.35024000000001</v>
      </c>
      <c r="R28" s="380">
        <v>495.13</v>
      </c>
      <c r="S28" s="381">
        <v>687.72019999999998</v>
      </c>
      <c r="T28" s="382" t="s">
        <v>5</v>
      </c>
      <c r="U28" s="382" t="s">
        <v>5</v>
      </c>
      <c r="V28" s="382" t="s">
        <v>5</v>
      </c>
      <c r="W28" s="288">
        <v>768.7</v>
      </c>
      <c r="X28" s="288">
        <v>660.8</v>
      </c>
      <c r="Y28" s="495">
        <v>756.1</v>
      </c>
      <c r="Z28" s="495">
        <v>586.4</v>
      </c>
    </row>
    <row r="29" spans="1:26" s="540" customFormat="1" x14ac:dyDescent="0.15">
      <c r="A29" s="536" t="s">
        <v>208</v>
      </c>
      <c r="B29" s="537"/>
      <c r="C29" s="537"/>
      <c r="D29" s="537"/>
      <c r="E29" s="537"/>
      <c r="F29" s="537"/>
      <c r="G29" s="537"/>
      <c r="H29" s="537"/>
      <c r="I29" s="538"/>
      <c r="J29" s="538"/>
      <c r="K29" s="537"/>
      <c r="L29" s="537"/>
      <c r="M29" s="537"/>
      <c r="N29" s="537"/>
      <c r="O29" s="537"/>
      <c r="P29" s="537"/>
      <c r="Q29" s="537"/>
      <c r="R29" s="537"/>
      <c r="S29" s="537"/>
      <c r="T29" s="537"/>
      <c r="U29" s="537"/>
      <c r="V29" s="537"/>
      <c r="W29" s="539"/>
      <c r="X29" s="539"/>
      <c r="Y29" s="550"/>
      <c r="Z29" s="539"/>
    </row>
    <row r="30" spans="1:26" x14ac:dyDescent="0.15">
      <c r="A30" s="227"/>
      <c r="B30" s="227"/>
      <c r="C30" s="227"/>
      <c r="D30" s="227"/>
      <c r="E30" s="227"/>
      <c r="F30" s="227"/>
      <c r="G30" s="227"/>
      <c r="H30" s="227"/>
      <c r="I30" s="367"/>
      <c r="J30" s="227"/>
      <c r="K30" s="227"/>
      <c r="L30" s="227"/>
      <c r="M30" s="227"/>
      <c r="N30" s="227"/>
      <c r="O30" s="227"/>
      <c r="P30" s="227"/>
      <c r="Q30" s="223"/>
      <c r="R30" s="227"/>
      <c r="S30" s="227"/>
      <c r="T30" s="227"/>
      <c r="U30" s="345"/>
      <c r="V30" s="346"/>
      <c r="W30" s="227"/>
      <c r="X30" s="227"/>
      <c r="Y30" s="490"/>
      <c r="Z30" s="227"/>
    </row>
  </sheetData>
  <mergeCells count="3">
    <mergeCell ref="A2:B2"/>
    <mergeCell ref="A3:A15"/>
    <mergeCell ref="A16:A28"/>
  </mergeCells>
  <phoneticPr fontId="2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zoomScaleNormal="100" zoomScaleSheetLayoutView="100"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A23" sqref="AA23"/>
    </sheetView>
  </sheetViews>
  <sheetFormatPr defaultColWidth="8.875" defaultRowHeight="13.5" x14ac:dyDescent="0.15"/>
  <cols>
    <col min="2" max="2" width="22.625" customWidth="1"/>
    <col min="24" max="24" width="9.5" bestFit="1" customWidth="1"/>
    <col min="26" max="26" width="8.875" style="220"/>
    <col min="27" max="27" width="5.875" customWidth="1"/>
  </cols>
  <sheetData>
    <row r="1" spans="1:27" x14ac:dyDescent="0.15">
      <c r="A1" s="227" t="s">
        <v>195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3"/>
      <c r="R1" s="227"/>
      <c r="S1" s="227"/>
      <c r="T1" s="345"/>
      <c r="U1" s="345"/>
      <c r="V1" s="345"/>
      <c r="W1" s="227"/>
      <c r="X1" s="227"/>
      <c r="Y1" s="227"/>
      <c r="Z1" s="223"/>
    </row>
    <row r="2" spans="1:27" ht="14.25" x14ac:dyDescent="0.15">
      <c r="A2" s="384"/>
      <c r="B2" s="385"/>
      <c r="C2" s="386">
        <v>1996</v>
      </c>
      <c r="D2" s="386">
        <v>1997</v>
      </c>
      <c r="E2" s="386">
        <v>1998</v>
      </c>
      <c r="F2" s="386">
        <v>1999</v>
      </c>
      <c r="G2" s="386">
        <v>2000</v>
      </c>
      <c r="H2" s="387">
        <v>2001</v>
      </c>
      <c r="I2" s="387">
        <v>2002</v>
      </c>
      <c r="J2" s="386">
        <v>2003</v>
      </c>
      <c r="K2" s="386">
        <v>2004</v>
      </c>
      <c r="L2" s="386">
        <v>2005</v>
      </c>
      <c r="M2" s="388">
        <v>2006</v>
      </c>
      <c r="N2" s="389">
        <v>2007</v>
      </c>
      <c r="O2" s="390">
        <v>2008</v>
      </c>
      <c r="P2" s="390">
        <v>2009</v>
      </c>
      <c r="Q2" s="391">
        <v>2010</v>
      </c>
      <c r="R2" s="389">
        <v>2011</v>
      </c>
      <c r="S2" s="392">
        <v>2012</v>
      </c>
      <c r="T2" s="393">
        <v>2013</v>
      </c>
      <c r="U2" s="391">
        <v>2014</v>
      </c>
      <c r="V2" s="394">
        <v>2015</v>
      </c>
      <c r="W2" s="394">
        <v>2016</v>
      </c>
      <c r="X2" s="394">
        <v>2017</v>
      </c>
      <c r="Y2" s="394">
        <v>2018</v>
      </c>
      <c r="Z2" s="394">
        <v>2019</v>
      </c>
    </row>
    <row r="3" spans="1:27" ht="14.25" x14ac:dyDescent="0.15">
      <c r="A3" s="395" t="s">
        <v>196</v>
      </c>
      <c r="B3" s="396" t="s">
        <v>197</v>
      </c>
      <c r="C3" s="397">
        <v>8.3141999999999996</v>
      </c>
      <c r="D3" s="397">
        <v>8.2897999999999996</v>
      </c>
      <c r="E3" s="397">
        <v>8.2790999999999997</v>
      </c>
      <c r="F3" s="397">
        <v>8.2782999999999998</v>
      </c>
      <c r="G3" s="397">
        <v>8.2783999999999995</v>
      </c>
      <c r="H3" s="398">
        <v>8.277000000000001</v>
      </c>
      <c r="I3" s="398">
        <v>8.277000000000001</v>
      </c>
      <c r="J3" s="397">
        <v>8.277000000000001</v>
      </c>
      <c r="K3" s="397">
        <v>8.2767999999999997</v>
      </c>
      <c r="L3" s="397">
        <v>8.1916999999999991</v>
      </c>
      <c r="M3" s="397">
        <v>7.9717999999999991</v>
      </c>
      <c r="N3" s="399">
        <v>7.6040000000000001</v>
      </c>
      <c r="O3" s="398">
        <v>6.9451000000000001</v>
      </c>
      <c r="P3" s="398">
        <v>6.8310000000000004</v>
      </c>
      <c r="Q3" s="400">
        <v>6.7695000000000007</v>
      </c>
      <c r="R3" s="401">
        <v>6.4588000000000001</v>
      </c>
      <c r="S3" s="400">
        <v>6.3125</v>
      </c>
      <c r="T3" s="402">
        <v>6.1932</v>
      </c>
      <c r="U3" s="400">
        <v>6.1428000000000003</v>
      </c>
      <c r="V3" s="403">
        <v>6.2283999999999997</v>
      </c>
      <c r="W3" s="403">
        <v>6.6422999999999996</v>
      </c>
      <c r="X3" s="403">
        <v>6.7518000000000002</v>
      </c>
      <c r="Y3" s="403">
        <v>6.6173999999999999</v>
      </c>
      <c r="Z3" s="403">
        <v>6.8985000000000003</v>
      </c>
      <c r="AA3" s="481"/>
    </row>
    <row r="4" spans="1:27" ht="14.25" x14ac:dyDescent="0.15">
      <c r="A4" s="404" t="s">
        <v>198</v>
      </c>
      <c r="B4" s="405" t="s">
        <v>68</v>
      </c>
      <c r="C4" s="406">
        <v>1050.49</v>
      </c>
      <c r="D4" s="406">
        <v>1398.9</v>
      </c>
      <c r="E4" s="406">
        <v>1449.59</v>
      </c>
      <c r="F4" s="406">
        <v>1546.75</v>
      </c>
      <c r="G4" s="406">
        <v>1655.74</v>
      </c>
      <c r="H4" s="407">
        <v>2121.65</v>
      </c>
      <c r="I4" s="407">
        <v>2864.07</v>
      </c>
      <c r="J4" s="406">
        <v>4032.51</v>
      </c>
      <c r="K4" s="406">
        <v>6099.32</v>
      </c>
      <c r="L4" s="406">
        <v>8188.72</v>
      </c>
      <c r="M4" s="408">
        <v>10663.44</v>
      </c>
      <c r="N4" s="409">
        <v>15282.49</v>
      </c>
      <c r="O4" s="410">
        <v>19460.3</v>
      </c>
      <c r="P4" s="410">
        <v>23991.52</v>
      </c>
      <c r="Q4" s="411">
        <v>28473.38</v>
      </c>
      <c r="R4" s="412">
        <v>31811.48</v>
      </c>
      <c r="S4" s="411">
        <v>33115.89</v>
      </c>
      <c r="T4" s="413">
        <v>38213.15</v>
      </c>
      <c r="U4" s="411">
        <v>38430.18</v>
      </c>
      <c r="V4" s="414">
        <v>33303.620000000003</v>
      </c>
      <c r="W4" s="414">
        <v>30105.17</v>
      </c>
      <c r="X4" s="414">
        <v>31399.49</v>
      </c>
      <c r="Y4" s="414">
        <v>30727.119999999999</v>
      </c>
      <c r="Z4" s="414">
        <v>31079.24</v>
      </c>
      <c r="AA4" s="481"/>
    </row>
    <row r="5" spans="1:27" ht="14.25" customHeight="1" x14ac:dyDescent="0.15">
      <c r="A5" s="415" t="s">
        <v>199</v>
      </c>
      <c r="B5" s="416" t="s">
        <v>68</v>
      </c>
      <c r="C5" s="408">
        <v>1162.75</v>
      </c>
      <c r="D5" s="408">
        <v>1309.5999999999999</v>
      </c>
      <c r="E5" s="408">
        <v>1460.4</v>
      </c>
      <c r="F5" s="408">
        <v>1518.3</v>
      </c>
      <c r="G5" s="408">
        <v>1457.3</v>
      </c>
      <c r="H5" s="410">
        <v>2033</v>
      </c>
      <c r="I5" s="408">
        <v>2026.3</v>
      </c>
      <c r="J5" s="408">
        <v>2193.6</v>
      </c>
      <c r="K5" s="408">
        <v>2629.9</v>
      </c>
      <c r="L5" s="408">
        <v>2965.4</v>
      </c>
      <c r="M5" s="408">
        <v>3385.9</v>
      </c>
      <c r="N5" s="409">
        <v>3892.2</v>
      </c>
      <c r="O5" s="410">
        <v>3901.6</v>
      </c>
      <c r="P5" s="410">
        <v>4286.5</v>
      </c>
      <c r="Q5" s="411">
        <v>5489.38</v>
      </c>
      <c r="R5" s="412">
        <v>6950</v>
      </c>
      <c r="S5" s="411">
        <v>7369.86</v>
      </c>
      <c r="T5" s="413">
        <v>8631.7000000000007</v>
      </c>
      <c r="U5" s="411">
        <v>17799</v>
      </c>
      <c r="V5" s="414">
        <v>13829.8</v>
      </c>
      <c r="W5" s="414">
        <v>14158</v>
      </c>
      <c r="X5" s="414">
        <v>17579.599999999999</v>
      </c>
      <c r="Y5" s="414">
        <v>19827.5</v>
      </c>
      <c r="Z5" s="414">
        <v>20572.8</v>
      </c>
      <c r="AA5" s="655"/>
    </row>
    <row r="6" spans="1:27" ht="14.25" x14ac:dyDescent="0.15">
      <c r="A6" s="417" t="s">
        <v>200</v>
      </c>
      <c r="B6" s="418" t="s">
        <v>16</v>
      </c>
      <c r="C6" s="419">
        <v>6</v>
      </c>
      <c r="D6" s="419">
        <v>7.3</v>
      </c>
      <c r="E6" s="419">
        <v>10.9</v>
      </c>
      <c r="F6" s="419">
        <v>11.2</v>
      </c>
      <c r="G6" s="419">
        <v>9.1999999999999993</v>
      </c>
      <c r="H6" s="420">
        <v>7.5</v>
      </c>
      <c r="I6" s="420">
        <v>7.9</v>
      </c>
      <c r="J6" s="419">
        <v>6.9</v>
      </c>
      <c r="K6" s="421">
        <v>3.2</v>
      </c>
      <c r="L6" s="421">
        <v>3.1</v>
      </c>
      <c r="M6" s="419">
        <v>2.1</v>
      </c>
      <c r="N6" s="422">
        <v>2</v>
      </c>
      <c r="O6" s="420">
        <v>1.8</v>
      </c>
      <c r="P6" s="420">
        <v>2.87</v>
      </c>
      <c r="Q6" s="423">
        <v>1.63</v>
      </c>
      <c r="R6" s="424">
        <v>1.7</v>
      </c>
      <c r="S6" s="423">
        <v>1.62</v>
      </c>
      <c r="T6" s="425">
        <v>1.6</v>
      </c>
      <c r="U6" s="423">
        <v>2.6</v>
      </c>
      <c r="V6" s="426">
        <v>5</v>
      </c>
      <c r="W6" s="426">
        <v>6.1</v>
      </c>
      <c r="X6" s="426">
        <v>5.5</v>
      </c>
      <c r="Y6" s="426">
        <v>5.5</v>
      </c>
      <c r="Z6" s="426">
        <v>6.7</v>
      </c>
      <c r="AA6" s="655"/>
    </row>
    <row r="7" spans="1:27" x14ac:dyDescent="0.15">
      <c r="A7" s="490" t="s">
        <v>207</v>
      </c>
      <c r="B7" s="490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3"/>
      <c r="R7" s="227"/>
      <c r="S7" s="227"/>
      <c r="T7" s="345"/>
      <c r="U7" s="345"/>
      <c r="V7" s="345"/>
      <c r="W7" s="227"/>
      <c r="X7" s="227"/>
      <c r="Y7" s="227"/>
      <c r="Z7" s="223"/>
    </row>
    <row r="8" spans="1:27" x14ac:dyDescent="0.15">
      <c r="A8" s="490" t="s">
        <v>201</v>
      </c>
      <c r="B8" s="490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3"/>
      <c r="R8" s="227"/>
      <c r="S8" s="227"/>
      <c r="T8" s="345"/>
      <c r="U8" s="345"/>
      <c r="V8" s="346"/>
      <c r="W8" s="227"/>
      <c r="X8" s="227"/>
      <c r="Y8" s="227"/>
      <c r="Z8" s="223"/>
    </row>
  </sheetData>
  <mergeCells count="1">
    <mergeCell ref="AA5:AA6"/>
  </mergeCells>
  <phoneticPr fontId="2"/>
  <pageMargins left="0.70866141732283472" right="0.70866141732283472" top="0.74803149606299213" bottom="0.74803149606299213" header="0.31496062992125984" footer="0.31496062992125984"/>
  <pageSetup paperSize="9" scale="54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1-1</vt:lpstr>
      <vt:lpstr>1-2(1)</vt:lpstr>
      <vt:lpstr>1-2(2)</vt:lpstr>
      <vt:lpstr>1-2(3)</vt:lpstr>
      <vt:lpstr>1-2(4)</vt:lpstr>
      <vt:lpstr>'1-2(1)'!Print_Area</vt:lpstr>
      <vt:lpstr>'1-2(3)'!Print_Area</vt:lpstr>
      <vt:lpstr>'1-2(4)'!Print_Area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南川 高範</dc:creator>
  <cp:lastModifiedBy>ERINA</cp:lastModifiedBy>
  <cp:lastPrinted>2020-11-09T06:37:58Z</cp:lastPrinted>
  <dcterms:created xsi:type="dcterms:W3CDTF">2018-07-10T05:45:07Z</dcterms:created>
  <dcterms:modified xsi:type="dcterms:W3CDTF">2021-02-18T07:54:50Z</dcterms:modified>
</cp:coreProperties>
</file>